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telekom.sharepoint.de/sites/GIR/Freigegebene Dokumente/2023/10_ DT Results/Q3_2023/12_Consensus/"/>
    </mc:Choice>
  </mc:AlternateContent>
  <xr:revisionPtr revIDLastSave="3" documentId="8_{7992E317-AA9D-4984-A8FC-1D994DBC17D8}" xr6:coauthVersionLast="47" xr6:coauthVersionMax="47" xr10:uidLastSave="{268AA545-0296-4E88-B5C5-89F40F2CBF18}"/>
  <bookViews>
    <workbookView xWindow="28680" yWindow="-120" windowWidth="29040" windowHeight="15720" xr2:uid="{E9FD7A38-E8EF-45F9-97C7-0EC5984621EF}"/>
  </bookViews>
  <sheets>
    <sheet name="Overview Ys" sheetId="1" r:id="rId1"/>
  </sheets>
  <externalReferences>
    <externalReference r:id="rId2"/>
  </externalReferences>
  <definedNames>
    <definedName name="Berenberg" comment="Usman">[1]Dashboard!#REF!</definedName>
    <definedName name="_xlnm.Print_Area" localSheetId="0">'Overview Ys'!$A$1:$AF$88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76" i="1" l="1"/>
  <c r="AF75" i="1"/>
  <c r="AF74" i="1"/>
  <c r="AF72" i="1"/>
  <c r="AF71" i="1"/>
  <c r="AF70" i="1"/>
  <c r="AF67" i="1"/>
  <c r="Q73" i="1"/>
  <c r="G73" i="1"/>
  <c r="AF66" i="1"/>
  <c r="AF65" i="1"/>
  <c r="AF64" i="1"/>
  <c r="AF63" i="1"/>
  <c r="AF62" i="1"/>
  <c r="AF61" i="1"/>
  <c r="AF60" i="1"/>
  <c r="AF58" i="1"/>
  <c r="AF57" i="1"/>
  <c r="AF56" i="1"/>
  <c r="AF55" i="1"/>
  <c r="AF54" i="1"/>
  <c r="AF53" i="1"/>
  <c r="AF52" i="1"/>
  <c r="AF51" i="1"/>
  <c r="AF50" i="1"/>
  <c r="L73" i="1"/>
  <c r="AF48" i="1"/>
  <c r="AF47" i="1"/>
  <c r="AF46" i="1"/>
  <c r="AF45" i="1"/>
  <c r="AF44" i="1"/>
  <c r="AF43" i="1"/>
  <c r="AF42" i="1"/>
  <c r="AF41" i="1"/>
  <c r="AF40" i="1"/>
  <c r="AF39" i="1"/>
  <c r="AF38" i="1"/>
  <c r="AF37" i="1"/>
  <c r="AF36" i="1"/>
  <c r="AF35" i="1"/>
  <c r="AF34" i="1"/>
  <c r="AF32" i="1"/>
  <c r="AF31" i="1"/>
  <c r="AF30" i="1"/>
  <c r="AF29" i="1"/>
  <c r="AF28" i="1"/>
  <c r="AF27" i="1"/>
  <c r="AF26" i="1"/>
  <c r="AF24" i="1"/>
  <c r="AF23" i="1"/>
  <c r="AF22" i="1"/>
  <c r="AF21" i="1"/>
  <c r="AF20" i="1"/>
  <c r="AF19" i="1"/>
  <c r="AF18" i="1"/>
  <c r="AF17" i="1"/>
  <c r="AF16" i="1"/>
  <c r="AF15" i="1"/>
  <c r="AF14" i="1"/>
  <c r="AF13" i="1"/>
  <c r="AF12" i="1"/>
  <c r="AF11" i="1"/>
  <c r="AF10" i="1"/>
  <c r="AF9" i="1"/>
  <c r="AF8" i="1"/>
  <c r="AF7" i="1"/>
</calcChain>
</file>

<file path=xl/sharedStrings.xml><?xml version="1.0" encoding="utf-8"?>
<sst xmlns="http://schemas.openxmlformats.org/spreadsheetml/2006/main" count="103" uniqueCount="62">
  <si>
    <r>
      <rPr>
        <b/>
        <sz val="12"/>
        <rFont val="TeleNeo Office"/>
        <family val="2"/>
      </rPr>
      <t>Disclaimer</t>
    </r>
    <r>
      <rPr>
        <sz val="12"/>
        <rFont val="TeleNeo Office"/>
        <family val="2"/>
      </rPr>
      <t>: 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</si>
  <si>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 xml:space="preserve"> # of estimates</t>
  </si>
  <si>
    <t>High</t>
  </si>
  <si>
    <t>Low</t>
  </si>
  <si>
    <t>Average</t>
  </si>
  <si>
    <t>Q3</t>
  </si>
  <si>
    <t>Gross Revs [€ million]</t>
  </si>
  <si>
    <t>Germany</t>
  </si>
  <si>
    <t xml:space="preserve">Total Service rev growth YoY in % </t>
  </si>
  <si>
    <t>MSR growth YoY in %</t>
  </si>
  <si>
    <t>Mobile Contract Net Adds (own-branded) ['000]</t>
  </si>
  <si>
    <t>Retail Line Losses ['000]</t>
  </si>
  <si>
    <t>BB retail Net Adds DT ['000]</t>
  </si>
  <si>
    <t>TMUS (gross revs in €)</t>
  </si>
  <si>
    <t>Gross revs in $ (US GAAP)</t>
  </si>
  <si>
    <t>Service revs in $ (US GAAP)</t>
  </si>
  <si>
    <t>$-FX-Rate: 1 Euro for ...</t>
  </si>
  <si>
    <t>Europe</t>
  </si>
  <si>
    <t>Group Development</t>
  </si>
  <si>
    <t>GD Towers</t>
  </si>
  <si>
    <t>T-Systems</t>
  </si>
  <si>
    <t>GHS</t>
  </si>
  <si>
    <t>Reconciliation</t>
  </si>
  <si>
    <t>Group revs</t>
  </si>
  <si>
    <t>Net Revs [€ million]</t>
  </si>
  <si>
    <t>TMUS</t>
  </si>
  <si>
    <t>Adj. EBITDA AL [€ million]</t>
  </si>
  <si>
    <t>TMUS in $ (IFRS)</t>
  </si>
  <si>
    <t>TMUS in $ (US GAAP)</t>
  </si>
  <si>
    <t>TMUS ex handset leasing in $ (US GAAP)</t>
  </si>
  <si>
    <t>Group EBITDA AL adj.</t>
  </si>
  <si>
    <t>Group ex TMUS EBITDA AL adj.</t>
  </si>
  <si>
    <t>Group EBITDA adj.</t>
  </si>
  <si>
    <t>Cash Capex [€ million]</t>
  </si>
  <si>
    <t>Group Cash Capex</t>
  </si>
  <si>
    <t>Cash [€ million]</t>
  </si>
  <si>
    <t>Group FCF AL before dividends</t>
  </si>
  <si>
    <t>TMUS reported FCF AL in $ (US GAAP)</t>
  </si>
  <si>
    <t xml:space="preserve">Group ex TMUS FCF AL </t>
  </si>
  <si>
    <t>Group FCF before dividends</t>
  </si>
  <si>
    <t>Dividend per Share</t>
  </si>
  <si>
    <t>Group Net Debt (incl. leases)</t>
  </si>
  <si>
    <t>Group Net Debt (excl. leases)</t>
  </si>
  <si>
    <t>Expected DT stake in TMUS at YE (%)</t>
  </si>
  <si>
    <t>Expected share buyback by TMUS ($)</t>
  </si>
  <si>
    <t>TMUS Net Debt incl. Leases in $ (US GAAP)</t>
  </si>
  <si>
    <t>TMUS Net Debt excl. Leases in $ (US GAAP)</t>
  </si>
  <si>
    <t>Bottom Line [€ million]</t>
  </si>
  <si>
    <t>Group adj. D&amp;A</t>
  </si>
  <si>
    <t>Group adj. EBIT</t>
  </si>
  <si>
    <t>Group reported Net Income (after minorities)</t>
  </si>
  <si>
    <t>TMUS reported net income in US$/GAAP</t>
  </si>
  <si>
    <t>Group adj. Net Income (after minorities)</t>
  </si>
  <si>
    <t>TMUS adj. net income</t>
  </si>
  <si>
    <t>Group adj. EPS</t>
  </si>
  <si>
    <t>FY 23</t>
  </si>
  <si>
    <t>FY 24</t>
  </si>
  <si>
    <t>FY 25</t>
  </si>
  <si>
    <t>FY 26</t>
  </si>
  <si>
    <t>FY 27</t>
  </si>
  <si>
    <t/>
  </si>
  <si>
    <t>Group assumed spending on spectrum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</si>
</sst>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
    <numFmt numFmtId="167" formatCode="#,##0.00\ [$€-1]"/>
  </numFmts>
  <fonts count="24" x14ac:knownFonts="1">
    <font>
      <sz val="10"/>
      <name val="TeleNeo Office"/>
      <family val="2"/>
    </font>
    <font>
      <sz val="10"/>
      <name val="Arial"/>
      <family val="2"/>
    </font>
    <font>
      <sz val="12"/>
      <name val="TeleNeo Office"/>
      <family val="2"/>
    </font>
    <font>
      <b/>
      <sz val="12"/>
      <name val="TeleNeo Office"/>
      <family val="2"/>
    </font>
    <font>
      <sz val="10"/>
      <name val="TeleNeo Office"/>
      <family val="2"/>
    </font>
    <font>
      <b/>
      <sz val="13"/>
      <name val="TeleNeo Office"/>
      <family val="2"/>
    </font>
    <font>
      <u/>
      <sz val="10"/>
      <color theme="10"/>
      <name val="Arial"/>
      <family val="2"/>
    </font>
    <font>
      <u/>
      <sz val="10"/>
      <color theme="10"/>
      <name val="TeleNeo Office"/>
      <family val="2"/>
    </font>
    <font>
      <b/>
      <sz val="11"/>
      <name val="TeleNeo Office"/>
      <family val="2"/>
    </font>
    <font>
      <b/>
      <sz val="30"/>
      <color theme="0"/>
      <name val="TeleNeo Office"/>
      <family val="2"/>
    </font>
    <font>
      <b/>
      <sz val="12"/>
      <color theme="0"/>
      <name val="TeleNeo Office"/>
      <family val="2"/>
    </font>
    <font>
      <b/>
      <sz val="10"/>
      <name val="Arial"/>
      <family val="2"/>
    </font>
    <font>
      <b/>
      <sz val="12"/>
      <color indexed="9"/>
      <name val="TeleNeo Office"/>
      <family val="2"/>
    </font>
    <font>
      <b/>
      <sz val="20"/>
      <color indexed="9"/>
      <name val="TeleNeo Office"/>
      <family val="2"/>
    </font>
    <font>
      <b/>
      <sz val="8"/>
      <color indexed="9"/>
      <name val="TeleNeo Office"/>
      <family val="2"/>
    </font>
    <font>
      <sz val="10"/>
      <color indexed="9"/>
      <name val="TeleNeo Office"/>
      <family val="2"/>
    </font>
    <font>
      <b/>
      <sz val="10"/>
      <name val="TeleNeo Office"/>
      <family val="2"/>
    </font>
    <font>
      <sz val="11"/>
      <name val="TeleNeo Office"/>
      <family val="2"/>
    </font>
    <font>
      <b/>
      <sz val="10"/>
      <color theme="0"/>
      <name val="TeleNeo Office"/>
      <family val="2"/>
    </font>
    <font>
      <b/>
      <sz val="11"/>
      <color theme="0"/>
      <name val="TeleNeo Office"/>
      <family val="2"/>
    </font>
    <font>
      <sz val="11"/>
      <color theme="0"/>
      <name val="TeleNeo Office"/>
      <family val="2"/>
    </font>
    <font>
      <sz val="12"/>
      <color indexed="9"/>
      <name val="TeleNeo Office"/>
      <family val="2"/>
    </font>
    <font>
      <sz val="11"/>
      <name val="Calibri"/>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47">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style="thick">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ck">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style="medium">
        <color indexed="64"/>
      </left>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ck">
        <color indexed="64"/>
      </left>
      <right style="thin">
        <color indexed="64"/>
      </right>
      <top/>
      <bottom/>
      <diagonal/>
    </border>
    <border>
      <left style="medium">
        <color indexed="64"/>
      </left>
      <right style="thick">
        <color indexed="64"/>
      </right>
      <top/>
      <bottom style="thin">
        <color indexed="8"/>
      </bottom>
      <diagonal/>
    </border>
    <border>
      <left/>
      <right style="thin">
        <color indexed="64"/>
      </right>
      <top/>
      <bottom style="thin">
        <color indexed="8"/>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8"/>
      </bottom>
      <diagonal/>
    </border>
    <border>
      <left style="medium">
        <color indexed="64"/>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9"/>
      </right>
      <top/>
      <bottom/>
      <diagonal/>
    </border>
    <border>
      <left style="thin">
        <color indexed="9"/>
      </left>
      <right style="medium">
        <color indexed="64"/>
      </right>
      <top/>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thick">
        <color indexed="64"/>
      </left>
      <right style="thin">
        <color indexed="64"/>
      </right>
      <top/>
      <bottom style="thin">
        <color rgb="FFE20074"/>
      </bottom>
      <diagonal/>
    </border>
    <border>
      <left style="medium">
        <color indexed="64"/>
      </left>
      <right style="thin">
        <color indexed="64"/>
      </right>
      <top/>
      <bottom style="thin">
        <color rgb="FFE2007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ck">
        <color indexed="64"/>
      </left>
      <right style="thick">
        <color indexed="64"/>
      </right>
      <top/>
      <bottom/>
      <diagonal/>
    </border>
    <border>
      <left/>
      <right/>
      <top/>
      <bottom style="medium">
        <color indexed="64"/>
      </bottom>
      <diagonal/>
    </border>
  </borders>
  <cellStyleXfs count="4">
    <xf numFmtId="0" fontId="0" fillId="0" borderId="0"/>
    <xf numFmtId="9" fontId="1"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cellStyleXfs>
  <cellXfs count="196">
    <xf numFmtId="0" fontId="0" fillId="0" borderId="0" xfId="0"/>
    <xf numFmtId="0" fontId="1" fillId="0" borderId="0" xfId="2"/>
    <xf numFmtId="0" fontId="4" fillId="0" borderId="0" xfId="0" applyFont="1" applyAlignment="1">
      <alignment vertical="center"/>
    </xf>
    <xf numFmtId="1" fontId="5" fillId="0" borderId="0" xfId="2" applyNumberFormat="1" applyFont="1" applyAlignment="1">
      <alignment horizontal="right"/>
    </xf>
    <xf numFmtId="1" fontId="4" fillId="0" borderId="0" xfId="2" applyNumberFormat="1" applyFont="1"/>
    <xf numFmtId="0" fontId="4" fillId="0" borderId="0" xfId="2" applyFont="1"/>
    <xf numFmtId="164" fontId="4" fillId="0" borderId="0" xfId="2" applyNumberFormat="1" applyFont="1"/>
    <xf numFmtId="0" fontId="7" fillId="2" borderId="0" xfId="3" applyFont="1" applyFill="1" applyBorder="1" applyAlignment="1" applyProtection="1"/>
    <xf numFmtId="1" fontId="8" fillId="2" borderId="0" xfId="2" applyNumberFormat="1" applyFont="1" applyFill="1" applyAlignment="1">
      <alignment horizontal="right"/>
    </xf>
    <xf numFmtId="0" fontId="9" fillId="0" borderId="0" xfId="0" applyFont="1" applyAlignment="1">
      <alignment vertical="center"/>
    </xf>
    <xf numFmtId="0" fontId="10" fillId="0" borderId="0" xfId="2" applyFont="1" applyAlignment="1">
      <alignment horizontal="center" vertical="center" wrapText="1"/>
    </xf>
    <xf numFmtId="0" fontId="11" fillId="0" borderId="0" xfId="2" applyFont="1" applyAlignment="1">
      <alignment horizontal="right"/>
    </xf>
    <xf numFmtId="0" fontId="12" fillId="3" borderId="1" xfId="2" applyFont="1" applyFill="1" applyBorder="1" applyAlignment="1">
      <alignment vertical="center"/>
    </xf>
    <xf numFmtId="0" fontId="13" fillId="3" borderId="2" xfId="2" applyFont="1" applyFill="1" applyBorder="1" applyAlignment="1">
      <alignment horizontal="center" vertical="center"/>
    </xf>
    <xf numFmtId="0" fontId="14" fillId="3" borderId="2" xfId="2" applyFont="1" applyFill="1" applyBorder="1" applyAlignment="1">
      <alignment horizontal="center" vertical="center" textRotation="90"/>
    </xf>
    <xf numFmtId="0" fontId="15" fillId="3" borderId="2" xfId="2" applyFont="1" applyFill="1" applyBorder="1" applyAlignment="1">
      <alignment horizontal="center"/>
    </xf>
    <xf numFmtId="0" fontId="13" fillId="3" borderId="2" xfId="2" applyFont="1" applyFill="1" applyBorder="1" applyAlignment="1">
      <alignment horizontal="center" vertical="center" wrapText="1"/>
    </xf>
    <xf numFmtId="0" fontId="15" fillId="3" borderId="3" xfId="2" applyFont="1" applyFill="1" applyBorder="1" applyAlignment="1">
      <alignment horizontal="center"/>
    </xf>
    <xf numFmtId="0" fontId="12" fillId="3" borderId="4" xfId="2" applyFont="1" applyFill="1" applyBorder="1" applyAlignment="1">
      <alignment vertical="center"/>
    </xf>
    <xf numFmtId="0" fontId="12" fillId="4" borderId="5" xfId="2" applyFont="1" applyFill="1" applyBorder="1" applyAlignment="1">
      <alignment vertical="center"/>
    </xf>
    <xf numFmtId="0" fontId="12" fillId="4" borderId="0" xfId="2" applyFont="1" applyFill="1" applyAlignment="1">
      <alignment horizontal="center" vertical="center"/>
    </xf>
    <xf numFmtId="0" fontId="14" fillId="4" borderId="0" xfId="2" applyFont="1" applyFill="1" applyAlignment="1">
      <alignment horizontal="center" vertical="center" textRotation="90"/>
    </xf>
    <xf numFmtId="0" fontId="15" fillId="4" borderId="0" xfId="2" applyFont="1" applyFill="1" applyAlignment="1">
      <alignment horizontal="center"/>
    </xf>
    <xf numFmtId="0" fontId="15" fillId="4" borderId="6" xfId="2" applyFont="1" applyFill="1" applyBorder="1" applyAlignment="1">
      <alignment horizontal="center"/>
    </xf>
    <xf numFmtId="0" fontId="12" fillId="4" borderId="7" xfId="2" applyFont="1" applyFill="1" applyBorder="1" applyAlignment="1">
      <alignment vertical="center"/>
    </xf>
    <xf numFmtId="0" fontId="16" fillId="5" borderId="8" xfId="2" applyFont="1" applyFill="1" applyBorder="1"/>
    <xf numFmtId="3" fontId="8" fillId="5" borderId="7" xfId="2" applyNumberFormat="1" applyFont="1" applyFill="1" applyBorder="1"/>
    <xf numFmtId="3" fontId="17" fillId="5" borderId="7" xfId="2" applyNumberFormat="1" applyFont="1" applyFill="1" applyBorder="1"/>
    <xf numFmtId="3" fontId="17" fillId="5" borderId="6" xfId="2" applyNumberFormat="1" applyFont="1" applyFill="1" applyBorder="1"/>
    <xf numFmtId="3" fontId="17" fillId="5" borderId="7" xfId="2" applyNumberFormat="1" applyFont="1" applyFill="1" applyBorder="1" applyAlignment="1">
      <alignment horizontal="right"/>
    </xf>
    <xf numFmtId="3" fontId="17" fillId="5" borderId="0" xfId="2" applyNumberFormat="1" applyFont="1" applyFill="1"/>
    <xf numFmtId="3" fontId="8" fillId="5" borderId="9" xfId="2" applyNumberFormat="1" applyFont="1" applyFill="1" applyBorder="1"/>
    <xf numFmtId="3" fontId="17" fillId="5" borderId="10" xfId="2" applyNumberFormat="1" applyFont="1" applyFill="1" applyBorder="1"/>
    <xf numFmtId="0" fontId="16" fillId="5" borderId="7" xfId="2" applyFont="1" applyFill="1" applyBorder="1"/>
    <xf numFmtId="0" fontId="4" fillId="0" borderId="8" xfId="2" applyFont="1" applyBorder="1" applyAlignment="1">
      <alignment horizontal="left" indent="1"/>
    </xf>
    <xf numFmtId="164" fontId="17" fillId="5" borderId="7" xfId="1" applyNumberFormat="1" applyFont="1" applyFill="1" applyBorder="1" applyAlignment="1">
      <alignment horizontal="right"/>
    </xf>
    <xf numFmtId="3" fontId="17" fillId="0" borderId="7" xfId="2" applyNumberFormat="1" applyFont="1" applyBorder="1" applyAlignment="1">
      <alignment horizontal="right"/>
    </xf>
    <xf numFmtId="164" fontId="17" fillId="0" borderId="7" xfId="1" applyNumberFormat="1" applyFont="1" applyFill="1" applyBorder="1" applyAlignment="1">
      <alignment horizontal="right"/>
    </xf>
    <xf numFmtId="164" fontId="17" fillId="0" borderId="6" xfId="1" applyNumberFormat="1" applyFont="1" applyFill="1" applyBorder="1" applyAlignment="1">
      <alignment horizontal="right"/>
    </xf>
    <xf numFmtId="164" fontId="17" fillId="0" borderId="0" xfId="1" applyNumberFormat="1" applyFont="1" applyFill="1" applyBorder="1" applyAlignment="1">
      <alignment horizontal="right"/>
    </xf>
    <xf numFmtId="164" fontId="17" fillId="5" borderId="9" xfId="1" applyNumberFormat="1" applyFont="1" applyFill="1" applyBorder="1" applyAlignment="1">
      <alignment horizontal="right"/>
    </xf>
    <xf numFmtId="0" fontId="4" fillId="0" borderId="7" xfId="2" applyFont="1" applyBorder="1" applyAlignment="1">
      <alignment horizontal="left" indent="1"/>
    </xf>
    <xf numFmtId="164" fontId="4" fillId="0" borderId="8" xfId="1" applyNumberFormat="1" applyFont="1" applyFill="1" applyBorder="1" applyAlignment="1">
      <alignment horizontal="left" indent="1"/>
    </xf>
    <xf numFmtId="164" fontId="4" fillId="0" borderId="7" xfId="1" applyNumberFormat="1" applyFont="1" applyFill="1" applyBorder="1" applyAlignment="1">
      <alignment horizontal="left" indent="1"/>
    </xf>
    <xf numFmtId="164" fontId="1" fillId="0" borderId="0" xfId="1" applyNumberFormat="1" applyFont="1" applyFill="1" applyBorder="1"/>
    <xf numFmtId="165" fontId="4" fillId="6" borderId="8" xfId="2" applyNumberFormat="1" applyFont="1" applyFill="1" applyBorder="1" applyAlignment="1">
      <alignment horizontal="left" indent="1"/>
    </xf>
    <xf numFmtId="1" fontId="8" fillId="6" borderId="7" xfId="2" applyNumberFormat="1" applyFont="1" applyFill="1" applyBorder="1" applyAlignment="1">
      <alignment horizontal="right"/>
    </xf>
    <xf numFmtId="1" fontId="17" fillId="6" borderId="7" xfId="2" applyNumberFormat="1" applyFont="1" applyFill="1" applyBorder="1" applyAlignment="1">
      <alignment horizontal="right"/>
    </xf>
    <xf numFmtId="1" fontId="17" fillId="6" borderId="6" xfId="2" applyNumberFormat="1" applyFont="1" applyFill="1" applyBorder="1" applyAlignment="1">
      <alignment horizontal="right"/>
    </xf>
    <xf numFmtId="1" fontId="17" fillId="6" borderId="0" xfId="2" applyNumberFormat="1" applyFont="1" applyFill="1" applyAlignment="1">
      <alignment horizontal="right"/>
    </xf>
    <xf numFmtId="1" fontId="8" fillId="6" borderId="9" xfId="2" applyNumberFormat="1" applyFont="1" applyFill="1" applyBorder="1" applyAlignment="1">
      <alignment horizontal="right"/>
    </xf>
    <xf numFmtId="165" fontId="4" fillId="6" borderId="7" xfId="2" applyNumberFormat="1" applyFont="1" applyFill="1" applyBorder="1" applyAlignment="1">
      <alignment horizontal="left" indent="1"/>
    </xf>
    <xf numFmtId="2" fontId="4" fillId="6" borderId="8" xfId="2" applyNumberFormat="1" applyFont="1" applyFill="1" applyBorder="1" applyAlignment="1">
      <alignment horizontal="left" indent="1"/>
    </xf>
    <xf numFmtId="3" fontId="17" fillId="6" borderId="6" xfId="2" applyNumberFormat="1" applyFont="1" applyFill="1" applyBorder="1" applyAlignment="1">
      <alignment horizontal="right"/>
    </xf>
    <xf numFmtId="2" fontId="4" fillId="6" borderId="7" xfId="2" applyNumberFormat="1" applyFont="1" applyFill="1" applyBorder="1" applyAlignment="1">
      <alignment horizontal="left" indent="1"/>
    </xf>
    <xf numFmtId="3" fontId="17" fillId="0" borderId="6" xfId="2" applyNumberFormat="1" applyFont="1" applyBorder="1" applyAlignment="1">
      <alignment horizontal="right"/>
    </xf>
    <xf numFmtId="3" fontId="17" fillId="0" borderId="0" xfId="2" applyNumberFormat="1" applyFont="1" applyAlignment="1">
      <alignment horizontal="right"/>
    </xf>
    <xf numFmtId="3" fontId="17" fillId="5" borderId="9" xfId="2" applyNumberFormat="1" applyFont="1" applyFill="1" applyBorder="1" applyAlignment="1">
      <alignment horizontal="right"/>
    </xf>
    <xf numFmtId="165" fontId="4" fillId="0" borderId="8" xfId="2" applyNumberFormat="1" applyFont="1" applyBorder="1" applyAlignment="1">
      <alignment horizontal="left"/>
    </xf>
    <xf numFmtId="166" fontId="17" fillId="5" borderId="7" xfId="2" applyNumberFormat="1" applyFont="1" applyFill="1" applyBorder="1" applyAlignment="1">
      <alignment horizontal="right"/>
    </xf>
    <xf numFmtId="1" fontId="17" fillId="0" borderId="7" xfId="2" applyNumberFormat="1" applyFont="1" applyBorder="1" applyAlignment="1">
      <alignment horizontal="right"/>
    </xf>
    <xf numFmtId="2" fontId="17" fillId="0" borderId="7" xfId="2" applyNumberFormat="1" applyFont="1" applyBorder="1" applyAlignment="1">
      <alignment horizontal="right"/>
    </xf>
    <xf numFmtId="2" fontId="17" fillId="0" borderId="6" xfId="2" applyNumberFormat="1" applyFont="1" applyBorder="1" applyAlignment="1">
      <alignment horizontal="right"/>
    </xf>
    <xf numFmtId="2" fontId="8" fillId="5" borderId="7" xfId="2" applyNumberFormat="1" applyFont="1" applyFill="1" applyBorder="1" applyAlignment="1">
      <alignment horizontal="right"/>
    </xf>
    <xf numFmtId="2" fontId="17" fillId="0" borderId="0" xfId="2" applyNumberFormat="1" applyFont="1" applyAlignment="1">
      <alignment horizontal="right"/>
    </xf>
    <xf numFmtId="2" fontId="8" fillId="5" borderId="9" xfId="2" applyNumberFormat="1" applyFont="1" applyFill="1" applyBorder="1" applyAlignment="1">
      <alignment horizontal="right"/>
    </xf>
    <xf numFmtId="165" fontId="4" fillId="0" borderId="7" xfId="2" applyNumberFormat="1" applyFont="1" applyBorder="1" applyAlignment="1">
      <alignment horizontal="left"/>
    </xf>
    <xf numFmtId="3" fontId="17" fillId="5" borderId="6" xfId="2" applyNumberFormat="1" applyFont="1" applyFill="1" applyBorder="1" applyAlignment="1">
      <alignment horizontal="right"/>
    </xf>
    <xf numFmtId="3" fontId="8" fillId="5" borderId="7" xfId="2" applyNumberFormat="1" applyFont="1" applyFill="1" applyBorder="1" applyAlignment="1">
      <alignment horizontal="right"/>
    </xf>
    <xf numFmtId="3" fontId="17" fillId="5" borderId="0" xfId="2" applyNumberFormat="1" applyFont="1" applyFill="1" applyAlignment="1">
      <alignment horizontal="right"/>
    </xf>
    <xf numFmtId="3" fontId="8" fillId="5" borderId="9" xfId="2" applyNumberFormat="1" applyFont="1" applyFill="1" applyBorder="1" applyAlignment="1">
      <alignment horizontal="right"/>
    </xf>
    <xf numFmtId="0" fontId="4" fillId="0" borderId="8" xfId="2" applyFont="1" applyBorder="1"/>
    <xf numFmtId="0" fontId="4" fillId="0" borderId="7" xfId="2" applyFont="1" applyBorder="1"/>
    <xf numFmtId="0" fontId="18" fillId="3" borderId="11" xfId="2" applyFont="1" applyFill="1" applyBorder="1"/>
    <xf numFmtId="3" fontId="19" fillId="3" borderId="7" xfId="2" applyNumberFormat="1" applyFont="1" applyFill="1" applyBorder="1"/>
    <xf numFmtId="3" fontId="20" fillId="3" borderId="7" xfId="2" applyNumberFormat="1" applyFont="1" applyFill="1" applyBorder="1"/>
    <xf numFmtId="3" fontId="20" fillId="3" borderId="6" xfId="2" applyNumberFormat="1" applyFont="1" applyFill="1" applyBorder="1" applyAlignment="1">
      <alignment horizontal="right"/>
    </xf>
    <xf numFmtId="3" fontId="19" fillId="3" borderId="7" xfId="2" applyNumberFormat="1" applyFont="1" applyFill="1" applyBorder="1" applyAlignment="1">
      <alignment horizontal="right"/>
    </xf>
    <xf numFmtId="3" fontId="20" fillId="3" borderId="7" xfId="2" applyNumberFormat="1" applyFont="1" applyFill="1" applyBorder="1" applyAlignment="1">
      <alignment horizontal="right"/>
    </xf>
    <xf numFmtId="3" fontId="20" fillId="3" borderId="12" xfId="2" applyNumberFormat="1" applyFont="1" applyFill="1" applyBorder="1" applyAlignment="1">
      <alignment horizontal="right"/>
    </xf>
    <xf numFmtId="3" fontId="20" fillId="3" borderId="0" xfId="2" applyNumberFormat="1" applyFont="1" applyFill="1" applyAlignment="1">
      <alignment horizontal="right"/>
    </xf>
    <xf numFmtId="3" fontId="19" fillId="3" borderId="9" xfId="2" applyNumberFormat="1" applyFont="1" applyFill="1" applyBorder="1" applyAlignment="1">
      <alignment horizontal="right"/>
    </xf>
    <xf numFmtId="3" fontId="19" fillId="3" borderId="13" xfId="2" applyNumberFormat="1" applyFont="1" applyFill="1" applyBorder="1" applyAlignment="1">
      <alignment horizontal="right"/>
    </xf>
    <xf numFmtId="3" fontId="20" fillId="3" borderId="14" xfId="2" applyNumberFormat="1" applyFont="1" applyFill="1" applyBorder="1" applyAlignment="1">
      <alignment horizontal="right"/>
    </xf>
    <xf numFmtId="0" fontId="18" fillId="3" borderId="12" xfId="2" applyFont="1" applyFill="1" applyBorder="1"/>
    <xf numFmtId="0" fontId="16" fillId="2" borderId="15" xfId="2" applyFont="1" applyFill="1" applyBorder="1"/>
    <xf numFmtId="3" fontId="8" fillId="2" borderId="16" xfId="2" applyNumberFormat="1" applyFont="1" applyFill="1" applyBorder="1"/>
    <xf numFmtId="3" fontId="17" fillId="2" borderId="16" xfId="2" applyNumberFormat="1" applyFont="1" applyFill="1" applyBorder="1"/>
    <xf numFmtId="3" fontId="17" fillId="2" borderId="17" xfId="2" applyNumberFormat="1" applyFont="1" applyFill="1" applyBorder="1"/>
    <xf numFmtId="3" fontId="8" fillId="2" borderId="18" xfId="2" applyNumberFormat="1" applyFont="1" applyFill="1" applyBorder="1"/>
    <xf numFmtId="3" fontId="17" fillId="2" borderId="19" xfId="2" applyNumberFormat="1" applyFont="1" applyFill="1" applyBorder="1"/>
    <xf numFmtId="3" fontId="8" fillId="2" borderId="0" xfId="2" applyNumberFormat="1" applyFont="1" applyFill="1"/>
    <xf numFmtId="3" fontId="17" fillId="2" borderId="20" xfId="2" applyNumberFormat="1" applyFont="1" applyFill="1" applyBorder="1"/>
    <xf numFmtId="0" fontId="16" fillId="2" borderId="19" xfId="2" applyFont="1" applyFill="1" applyBorder="1"/>
    <xf numFmtId="0" fontId="1" fillId="2" borderId="0" xfId="2" applyFill="1"/>
    <xf numFmtId="0" fontId="12" fillId="4" borderId="21" xfId="2" applyFont="1" applyFill="1" applyBorder="1"/>
    <xf numFmtId="0" fontId="12" fillId="4" borderId="22" xfId="2" applyFont="1" applyFill="1" applyBorder="1" applyAlignment="1">
      <alignment horizontal="center"/>
    </xf>
    <xf numFmtId="0" fontId="21" fillId="4" borderId="22" xfId="2" applyFont="1" applyFill="1" applyBorder="1" applyAlignment="1">
      <alignment horizontal="center"/>
    </xf>
    <xf numFmtId="0" fontId="21" fillId="4" borderId="22" xfId="2" applyFont="1" applyFill="1" applyBorder="1" applyAlignment="1">
      <alignment horizontal="center" vertical="center"/>
    </xf>
    <xf numFmtId="0" fontId="12" fillId="4" borderId="22" xfId="2" applyFont="1" applyFill="1" applyBorder="1" applyAlignment="1">
      <alignment horizontal="center" vertical="center"/>
    </xf>
    <xf numFmtId="0" fontId="12" fillId="4" borderId="23" xfId="2" applyFont="1" applyFill="1" applyBorder="1" applyAlignment="1">
      <alignment horizontal="center" vertical="center"/>
    </xf>
    <xf numFmtId="0" fontId="21" fillId="4" borderId="24" xfId="2" applyFont="1" applyFill="1" applyBorder="1" applyAlignment="1">
      <alignment horizontal="center" vertical="center"/>
    </xf>
    <xf numFmtId="0" fontId="21" fillId="4" borderId="25" xfId="2" applyFont="1" applyFill="1" applyBorder="1" applyAlignment="1">
      <alignment horizontal="center"/>
    </xf>
    <xf numFmtId="0" fontId="12" fillId="4" borderId="26" xfId="2" applyFont="1" applyFill="1" applyBorder="1"/>
    <xf numFmtId="3" fontId="8" fillId="5" borderId="27" xfId="2" applyNumberFormat="1" applyFont="1" applyFill="1" applyBorder="1"/>
    <xf numFmtId="3" fontId="17" fillId="0" borderId="7" xfId="2" applyNumberFormat="1" applyFont="1" applyBorder="1"/>
    <xf numFmtId="3" fontId="17" fillId="0" borderId="6" xfId="2" applyNumberFormat="1" applyFont="1" applyBorder="1"/>
    <xf numFmtId="3" fontId="17" fillId="0" borderId="0" xfId="2" applyNumberFormat="1" applyFont="1"/>
    <xf numFmtId="3" fontId="17" fillId="0" borderId="10" xfId="2" applyNumberFormat="1" applyFont="1" applyBorder="1" applyAlignment="1">
      <alignment horizontal="right"/>
    </xf>
    <xf numFmtId="0" fontId="4" fillId="0" borderId="28" xfId="2" applyFont="1" applyBorder="1"/>
    <xf numFmtId="3" fontId="8" fillId="5" borderId="29" xfId="2" applyNumberFormat="1" applyFont="1" applyFill="1" applyBorder="1" applyAlignment="1">
      <alignment horizontal="right"/>
    </xf>
    <xf numFmtId="3" fontId="17" fillId="0" borderId="29" xfId="2" applyNumberFormat="1" applyFont="1" applyBorder="1" applyAlignment="1">
      <alignment horizontal="right"/>
    </xf>
    <xf numFmtId="3" fontId="17" fillId="0" borderId="30" xfId="2" applyNumberFormat="1" applyFont="1" applyBorder="1" applyAlignment="1">
      <alignment horizontal="right"/>
    </xf>
    <xf numFmtId="3" fontId="17" fillId="0" borderId="12" xfId="2" applyNumberFormat="1" applyFont="1" applyBorder="1" applyAlignment="1">
      <alignment horizontal="right"/>
    </xf>
    <xf numFmtId="3" fontId="17" fillId="0" borderId="14" xfId="2" applyNumberFormat="1" applyFont="1" applyBorder="1" applyAlignment="1">
      <alignment horizontal="right"/>
    </xf>
    <xf numFmtId="3" fontId="8" fillId="5" borderId="12" xfId="2" applyNumberFormat="1" applyFont="1" applyFill="1" applyBorder="1" applyAlignment="1">
      <alignment horizontal="right"/>
    </xf>
    <xf numFmtId="3" fontId="17" fillId="0" borderId="31" xfId="2" applyNumberFormat="1" applyFont="1" applyBorder="1" applyAlignment="1">
      <alignment horizontal="right"/>
    </xf>
    <xf numFmtId="3" fontId="8" fillId="5" borderId="13" xfId="2" applyNumberFormat="1" applyFont="1" applyFill="1" applyBorder="1" applyAlignment="1">
      <alignment horizontal="right"/>
    </xf>
    <xf numFmtId="3" fontId="17" fillId="0" borderId="32" xfId="2" applyNumberFormat="1" applyFont="1" applyBorder="1" applyAlignment="1">
      <alignment horizontal="right"/>
    </xf>
    <xf numFmtId="0" fontId="4" fillId="0" borderId="29" xfId="2" applyFont="1" applyBorder="1"/>
    <xf numFmtId="0" fontId="16" fillId="2" borderId="33" xfId="2" applyFont="1" applyFill="1" applyBorder="1"/>
    <xf numFmtId="3" fontId="8" fillId="2" borderId="34" xfId="2" applyNumberFormat="1" applyFont="1" applyFill="1" applyBorder="1"/>
    <xf numFmtId="3" fontId="17" fillId="2" borderId="34" xfId="2" applyNumberFormat="1" applyFont="1" applyFill="1" applyBorder="1"/>
    <xf numFmtId="3" fontId="17" fillId="2" borderId="35" xfId="2" applyNumberFormat="1" applyFont="1" applyFill="1" applyBorder="1"/>
    <xf numFmtId="3" fontId="17" fillId="2" borderId="36" xfId="2" applyNumberFormat="1" applyFont="1" applyFill="1" applyBorder="1"/>
    <xf numFmtId="3" fontId="17" fillId="2" borderId="37" xfId="2" applyNumberFormat="1" applyFont="1" applyFill="1" applyBorder="1"/>
    <xf numFmtId="0" fontId="16" fillId="2" borderId="36" xfId="2" applyFont="1" applyFill="1" applyBorder="1"/>
    <xf numFmtId="0" fontId="12" fillId="4" borderId="24" xfId="2" applyFont="1" applyFill="1" applyBorder="1"/>
    <xf numFmtId="2" fontId="1" fillId="0" borderId="0" xfId="2" applyNumberFormat="1"/>
    <xf numFmtId="0" fontId="4" fillId="0" borderId="8" xfId="2" applyFont="1" applyBorder="1" applyAlignment="1">
      <alignment horizontal="left"/>
    </xf>
    <xf numFmtId="0" fontId="4" fillId="0" borderId="7" xfId="2" applyFont="1" applyBorder="1" applyAlignment="1">
      <alignment horizontal="left"/>
    </xf>
    <xf numFmtId="165" fontId="1" fillId="0" borderId="0" xfId="2" applyNumberFormat="1"/>
    <xf numFmtId="0" fontId="18" fillId="3" borderId="8" xfId="2" applyFont="1" applyFill="1" applyBorder="1"/>
    <xf numFmtId="0" fontId="18" fillId="3" borderId="7" xfId="2" applyFont="1" applyFill="1" applyBorder="1"/>
    <xf numFmtId="3" fontId="8" fillId="5" borderId="38" xfId="2" applyNumberFormat="1" applyFont="1" applyFill="1" applyBorder="1"/>
    <xf numFmtId="3" fontId="8" fillId="5" borderId="39" xfId="2" applyNumberFormat="1" applyFont="1" applyFill="1" applyBorder="1" applyAlignment="1">
      <alignment horizontal="right"/>
    </xf>
    <xf numFmtId="9" fontId="8" fillId="2" borderId="18" xfId="1" applyFont="1" applyFill="1" applyBorder="1"/>
    <xf numFmtId="3" fontId="17" fillId="5" borderId="27" xfId="2" applyNumberFormat="1" applyFont="1" applyFill="1" applyBorder="1" applyAlignment="1">
      <alignment horizontal="right"/>
    </xf>
    <xf numFmtId="0" fontId="16" fillId="2" borderId="16" xfId="2" applyFont="1" applyFill="1" applyBorder="1"/>
    <xf numFmtId="0" fontId="4" fillId="2" borderId="16" xfId="2" applyFont="1" applyFill="1" applyBorder="1"/>
    <xf numFmtId="3" fontId="16" fillId="2" borderId="16" xfId="2" applyNumberFormat="1" applyFont="1" applyFill="1" applyBorder="1"/>
    <xf numFmtId="0" fontId="4" fillId="2" borderId="17" xfId="2" applyFont="1" applyFill="1" applyBorder="1"/>
    <xf numFmtId="0" fontId="16" fillId="2" borderId="18" xfId="2" applyFont="1" applyFill="1" applyBorder="1"/>
    <xf numFmtId="0" fontId="4" fillId="2" borderId="19" xfId="2" applyFont="1" applyFill="1" applyBorder="1"/>
    <xf numFmtId="0" fontId="16" fillId="2" borderId="0" xfId="2" applyFont="1" applyFill="1"/>
    <xf numFmtId="0" fontId="4" fillId="2" borderId="20" xfId="2" applyFont="1" applyFill="1" applyBorder="1"/>
    <xf numFmtId="3" fontId="19" fillId="3" borderId="40" xfId="2" applyNumberFormat="1" applyFont="1" applyFill="1" applyBorder="1"/>
    <xf numFmtId="3" fontId="19" fillId="3" borderId="41" xfId="2" applyNumberFormat="1" applyFont="1" applyFill="1" applyBorder="1" applyAlignment="1">
      <alignment horizontal="right"/>
    </xf>
    <xf numFmtId="2" fontId="4" fillId="0" borderId="8" xfId="2" applyNumberFormat="1" applyFont="1" applyBorder="1"/>
    <xf numFmtId="167" fontId="8" fillId="5" borderId="38" xfId="2" applyNumberFormat="1" applyFont="1" applyFill="1" applyBorder="1" applyAlignment="1">
      <alignment horizontal="right"/>
    </xf>
    <xf numFmtId="167" fontId="17" fillId="0" borderId="7" xfId="2" applyNumberFormat="1" applyFont="1" applyBorder="1" applyAlignment="1">
      <alignment horizontal="right"/>
    </xf>
    <xf numFmtId="2" fontId="8" fillId="5" borderId="39" xfId="2" applyNumberFormat="1" applyFont="1" applyFill="1" applyBorder="1" applyAlignment="1">
      <alignment horizontal="right"/>
    </xf>
    <xf numFmtId="167" fontId="17" fillId="0" borderId="0" xfId="2" applyNumberFormat="1" applyFont="1" applyAlignment="1">
      <alignment horizontal="right"/>
    </xf>
    <xf numFmtId="167" fontId="17" fillId="0" borderId="6" xfId="2" applyNumberFormat="1" applyFont="1" applyBorder="1" applyAlignment="1">
      <alignment horizontal="right"/>
    </xf>
    <xf numFmtId="2" fontId="4" fillId="0" borderId="7" xfId="2" applyNumberFormat="1" applyFont="1" applyBorder="1"/>
    <xf numFmtId="9" fontId="4" fillId="0" borderId="8" xfId="2" applyNumberFormat="1" applyFont="1" applyBorder="1" applyAlignment="1">
      <alignment horizontal="left" indent="1"/>
    </xf>
    <xf numFmtId="164" fontId="8" fillId="5" borderId="38" xfId="2" applyNumberFormat="1" applyFont="1" applyFill="1" applyBorder="1"/>
    <xf numFmtId="164" fontId="17" fillId="0" borderId="7" xfId="2" applyNumberFormat="1" applyFont="1" applyBorder="1"/>
    <xf numFmtId="164" fontId="17" fillId="0" borderId="6" xfId="2" applyNumberFormat="1" applyFont="1" applyBorder="1" applyAlignment="1">
      <alignment horizontal="right"/>
    </xf>
    <xf numFmtId="164" fontId="8" fillId="5" borderId="39" xfId="2" applyNumberFormat="1" applyFont="1" applyFill="1" applyBorder="1" applyAlignment="1">
      <alignment horizontal="right"/>
    </xf>
    <xf numFmtId="164" fontId="17" fillId="0" borderId="7" xfId="1" applyNumberFormat="1" applyFont="1" applyBorder="1" applyAlignment="1">
      <alignment horizontal="right"/>
    </xf>
    <xf numFmtId="164" fontId="17" fillId="0" borderId="7" xfId="2" applyNumberFormat="1" applyFont="1" applyBorder="1" applyAlignment="1">
      <alignment horizontal="right"/>
    </xf>
    <xf numFmtId="164" fontId="17" fillId="0" borderId="0" xfId="2" applyNumberFormat="1" applyFont="1" applyAlignment="1">
      <alignment horizontal="right"/>
    </xf>
    <xf numFmtId="9" fontId="18" fillId="3" borderId="7" xfId="2" applyNumberFormat="1" applyFont="1" applyFill="1" applyBorder="1"/>
    <xf numFmtId="9" fontId="1" fillId="0" borderId="0" xfId="2" applyNumberFormat="1"/>
    <xf numFmtId="3" fontId="19" fillId="3" borderId="12" xfId="2" applyNumberFormat="1" applyFont="1" applyFill="1" applyBorder="1"/>
    <xf numFmtId="3" fontId="20" fillId="3" borderId="12" xfId="2" applyNumberFormat="1" applyFont="1" applyFill="1" applyBorder="1"/>
    <xf numFmtId="3" fontId="19" fillId="3" borderId="12" xfId="2" applyNumberFormat="1" applyFont="1" applyFill="1" applyBorder="1" applyAlignment="1">
      <alignment horizontal="right"/>
    </xf>
    <xf numFmtId="3" fontId="20" fillId="3" borderId="42" xfId="2" applyNumberFormat="1" applyFont="1" applyFill="1" applyBorder="1" applyAlignment="1">
      <alignment horizontal="right"/>
    </xf>
    <xf numFmtId="3" fontId="20" fillId="3" borderId="43" xfId="2" applyNumberFormat="1" applyFont="1" applyFill="1" applyBorder="1" applyAlignment="1">
      <alignment horizontal="right"/>
    </xf>
    <xf numFmtId="0" fontId="4" fillId="2" borderId="44" xfId="2" applyFont="1" applyFill="1" applyBorder="1"/>
    <xf numFmtId="0" fontId="4" fillId="2" borderId="0" xfId="2" applyFont="1" applyFill="1"/>
    <xf numFmtId="0" fontId="0" fillId="2" borderId="0" xfId="2" applyFont="1" applyFill="1"/>
    <xf numFmtId="9" fontId="0" fillId="2" borderId="18" xfId="1" applyFont="1" applyFill="1" applyBorder="1"/>
    <xf numFmtId="0" fontId="4" fillId="2" borderId="6" xfId="2" applyFont="1" applyFill="1" applyBorder="1"/>
    <xf numFmtId="3" fontId="8" fillId="5" borderId="27" xfId="2" applyNumberFormat="1" applyFont="1" applyFill="1" applyBorder="1" applyAlignment="1">
      <alignment horizontal="right"/>
    </xf>
    <xf numFmtId="0" fontId="1" fillId="0" borderId="45" xfId="2" applyBorder="1" applyAlignment="1">
      <alignment horizontal="left" indent="1"/>
    </xf>
    <xf numFmtId="4" fontId="19" fillId="3" borderId="12" xfId="2" applyNumberFormat="1" applyFont="1" applyFill="1" applyBorder="1"/>
    <xf numFmtId="4" fontId="20" fillId="3" borderId="12" xfId="2" applyNumberFormat="1" applyFont="1" applyFill="1" applyBorder="1"/>
    <xf numFmtId="4" fontId="20" fillId="3" borderId="14" xfId="2" applyNumberFormat="1" applyFont="1" applyFill="1" applyBorder="1" applyAlignment="1">
      <alignment horizontal="right"/>
    </xf>
    <xf numFmtId="4" fontId="19" fillId="3" borderId="12" xfId="2" applyNumberFormat="1" applyFont="1" applyFill="1" applyBorder="1" applyAlignment="1">
      <alignment horizontal="right"/>
    </xf>
    <xf numFmtId="4" fontId="20" fillId="3" borderId="12" xfId="2" applyNumberFormat="1" applyFont="1" applyFill="1" applyBorder="1" applyAlignment="1">
      <alignment horizontal="right"/>
    </xf>
    <xf numFmtId="4" fontId="20" fillId="3" borderId="42" xfId="2" applyNumberFormat="1" applyFont="1" applyFill="1" applyBorder="1" applyAlignment="1">
      <alignment horizontal="right"/>
    </xf>
    <xf numFmtId="4" fontId="19" fillId="3" borderId="13" xfId="2" applyNumberFormat="1" applyFont="1" applyFill="1" applyBorder="1" applyAlignment="1">
      <alignment horizontal="right"/>
    </xf>
    <xf numFmtId="4" fontId="20" fillId="3" borderId="43" xfId="2" applyNumberFormat="1" applyFont="1" applyFill="1" applyBorder="1" applyAlignment="1">
      <alignment horizontal="right"/>
    </xf>
    <xf numFmtId="0" fontId="4" fillId="0" borderId="46" xfId="2" applyFont="1" applyBorder="1"/>
    <xf numFmtId="0" fontId="1" fillId="0" borderId="46" xfId="2" applyBorder="1"/>
    <xf numFmtId="1" fontId="8" fillId="0" borderId="0" xfId="2" applyNumberFormat="1" applyFont="1" applyAlignment="1">
      <alignment horizontal="right"/>
    </xf>
    <xf numFmtId="2" fontId="8" fillId="0" borderId="0" xfId="2" applyNumberFormat="1" applyFont="1" applyAlignment="1">
      <alignment horizontal="right"/>
    </xf>
    <xf numFmtId="0" fontId="2" fillId="0" borderId="0" xfId="0" applyFont="1" applyAlignment="1">
      <alignment vertical="center"/>
    </xf>
    <xf numFmtId="0" fontId="22" fillId="0" borderId="0" xfId="0" applyFont="1" applyAlignment="1">
      <alignment vertical="center"/>
    </xf>
    <xf numFmtId="0" fontId="0" fillId="0" borderId="0" xfId="2" applyFont="1"/>
    <xf numFmtId="0" fontId="3" fillId="0" borderId="0" xfId="2" applyFont="1"/>
    <xf numFmtId="1" fontId="23" fillId="0" borderId="0" xfId="2" applyNumberFormat="1" applyFont="1" applyAlignment="1">
      <alignment horizontal="right"/>
    </xf>
    <xf numFmtId="0" fontId="2" fillId="0" borderId="0" xfId="2" applyFont="1" applyAlignment="1">
      <alignment horizontal="left" wrapText="1"/>
    </xf>
    <xf numFmtId="0" fontId="4" fillId="2" borderId="0" xfId="2" applyFont="1" applyFill="1" applyAlignment="1">
      <alignment horizontal="left" vertical="top" wrapText="1"/>
    </xf>
  </cellXfs>
  <cellStyles count="4">
    <cellStyle name="Hyperlink" xfId="3" builtinId="8"/>
    <cellStyle name="Normal" xfId="0" builtinId="0"/>
    <cellStyle name="Percent" xfId="1" builtinId="5"/>
    <cellStyle name="Standard_consensus_1 2 2" xfId="2" xr:uid="{789D4B93-873C-4829-9911-875178425A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82</xdr:row>
      <xdr:rowOff>0</xdr:rowOff>
    </xdr:from>
    <xdr:to>
      <xdr:col>1</xdr:col>
      <xdr:colOff>0</xdr:colOff>
      <xdr:row>82</xdr:row>
      <xdr:rowOff>0</xdr:rowOff>
    </xdr:to>
    <xdr:sp macro="" textlink="">
      <xdr:nvSpPr>
        <xdr:cNvPr id="2" name="Rectangle 12">
          <a:extLst>
            <a:ext uri="{FF2B5EF4-FFF2-40B4-BE49-F238E27FC236}">
              <a16:creationId xmlns:a16="http://schemas.microsoft.com/office/drawing/2014/main" id="{4858DFFB-646E-4FBE-B99A-EAD2AADCF9C2}"/>
            </a:ext>
          </a:extLst>
        </xdr:cNvPr>
        <xdr:cNvSpPr>
          <a:spLocks noChangeArrowheads="1"/>
        </xdr:cNvSpPr>
      </xdr:nvSpPr>
      <xdr:spPr bwMode="auto">
        <a:xfrm>
          <a:off x="33909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82</xdr:row>
      <xdr:rowOff>0</xdr:rowOff>
    </xdr:from>
    <xdr:to>
      <xdr:col>1</xdr:col>
      <xdr:colOff>0</xdr:colOff>
      <xdr:row>82</xdr:row>
      <xdr:rowOff>0</xdr:rowOff>
    </xdr:to>
    <xdr:sp macro="" textlink="">
      <xdr:nvSpPr>
        <xdr:cNvPr id="3" name="Rectangle 13">
          <a:extLst>
            <a:ext uri="{FF2B5EF4-FFF2-40B4-BE49-F238E27FC236}">
              <a16:creationId xmlns:a16="http://schemas.microsoft.com/office/drawing/2014/main" id="{FC0056A4-A64D-4EE8-8BC6-F0B6E3D30CF4}"/>
            </a:ext>
          </a:extLst>
        </xdr:cNvPr>
        <xdr:cNvSpPr>
          <a:spLocks noChangeArrowheads="1"/>
        </xdr:cNvSpPr>
      </xdr:nvSpPr>
      <xdr:spPr bwMode="auto">
        <a:xfrm>
          <a:off x="33909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82</xdr:row>
      <xdr:rowOff>0</xdr:rowOff>
    </xdr:from>
    <xdr:to>
      <xdr:col>1</xdr:col>
      <xdr:colOff>0</xdr:colOff>
      <xdr:row>82</xdr:row>
      <xdr:rowOff>0</xdr:rowOff>
    </xdr:to>
    <xdr:sp macro="" textlink="">
      <xdr:nvSpPr>
        <xdr:cNvPr id="4" name="Rectangle 14">
          <a:extLst>
            <a:ext uri="{FF2B5EF4-FFF2-40B4-BE49-F238E27FC236}">
              <a16:creationId xmlns:a16="http://schemas.microsoft.com/office/drawing/2014/main" id="{00D597C4-1B24-4D0A-9B5A-9F445117A7EB}"/>
            </a:ext>
          </a:extLst>
        </xdr:cNvPr>
        <xdr:cNvSpPr>
          <a:spLocks noChangeArrowheads="1"/>
        </xdr:cNvSpPr>
      </xdr:nvSpPr>
      <xdr:spPr bwMode="auto">
        <a:xfrm>
          <a:off x="33909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82</xdr:row>
      <xdr:rowOff>0</xdr:rowOff>
    </xdr:from>
    <xdr:to>
      <xdr:col>2</xdr:col>
      <xdr:colOff>0</xdr:colOff>
      <xdr:row>82</xdr:row>
      <xdr:rowOff>0</xdr:rowOff>
    </xdr:to>
    <xdr:sp macro="" textlink="">
      <xdr:nvSpPr>
        <xdr:cNvPr id="5" name="Rectangle 15">
          <a:extLst>
            <a:ext uri="{FF2B5EF4-FFF2-40B4-BE49-F238E27FC236}">
              <a16:creationId xmlns:a16="http://schemas.microsoft.com/office/drawing/2014/main" id="{797AB766-C580-4B95-9585-FB0E1EB98136}"/>
            </a:ext>
          </a:extLst>
        </xdr:cNvPr>
        <xdr:cNvSpPr>
          <a:spLocks noChangeArrowheads="1"/>
        </xdr:cNvSpPr>
      </xdr:nvSpPr>
      <xdr:spPr bwMode="auto">
        <a:xfrm>
          <a:off x="409575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82</xdr:row>
      <xdr:rowOff>0</xdr:rowOff>
    </xdr:from>
    <xdr:to>
      <xdr:col>2</xdr:col>
      <xdr:colOff>0</xdr:colOff>
      <xdr:row>82</xdr:row>
      <xdr:rowOff>0</xdr:rowOff>
    </xdr:to>
    <xdr:sp macro="" textlink="">
      <xdr:nvSpPr>
        <xdr:cNvPr id="6" name="Rectangle 16">
          <a:extLst>
            <a:ext uri="{FF2B5EF4-FFF2-40B4-BE49-F238E27FC236}">
              <a16:creationId xmlns:a16="http://schemas.microsoft.com/office/drawing/2014/main" id="{D0688FC1-1271-40FA-B903-25B938243DAA}"/>
            </a:ext>
          </a:extLst>
        </xdr:cNvPr>
        <xdr:cNvSpPr>
          <a:spLocks noChangeArrowheads="1"/>
        </xdr:cNvSpPr>
      </xdr:nvSpPr>
      <xdr:spPr bwMode="auto">
        <a:xfrm>
          <a:off x="409575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82</xdr:row>
      <xdr:rowOff>0</xdr:rowOff>
    </xdr:from>
    <xdr:to>
      <xdr:col>6</xdr:col>
      <xdr:colOff>0</xdr:colOff>
      <xdr:row>82</xdr:row>
      <xdr:rowOff>0</xdr:rowOff>
    </xdr:to>
    <xdr:sp macro="" textlink="">
      <xdr:nvSpPr>
        <xdr:cNvPr id="7" name="Rectangle 17">
          <a:extLst>
            <a:ext uri="{FF2B5EF4-FFF2-40B4-BE49-F238E27FC236}">
              <a16:creationId xmlns:a16="http://schemas.microsoft.com/office/drawing/2014/main" id="{81484B4E-596B-460B-BA8A-E88432BBA61B}"/>
            </a:ext>
          </a:extLst>
        </xdr:cNvPr>
        <xdr:cNvSpPr>
          <a:spLocks noChangeArrowheads="1"/>
        </xdr:cNvSpPr>
      </xdr:nvSpPr>
      <xdr:spPr bwMode="auto">
        <a:xfrm>
          <a:off x="607695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82</xdr:row>
      <xdr:rowOff>0</xdr:rowOff>
    </xdr:from>
    <xdr:to>
      <xdr:col>7</xdr:col>
      <xdr:colOff>0</xdr:colOff>
      <xdr:row>82</xdr:row>
      <xdr:rowOff>0</xdr:rowOff>
    </xdr:to>
    <xdr:sp macro="" textlink="">
      <xdr:nvSpPr>
        <xdr:cNvPr id="8" name="Rectangle 18">
          <a:extLst>
            <a:ext uri="{FF2B5EF4-FFF2-40B4-BE49-F238E27FC236}">
              <a16:creationId xmlns:a16="http://schemas.microsoft.com/office/drawing/2014/main" id="{A26127C1-A6E5-44E3-9CC1-4727A781D111}"/>
            </a:ext>
          </a:extLst>
        </xdr:cNvPr>
        <xdr:cNvSpPr>
          <a:spLocks noChangeArrowheads="1"/>
        </xdr:cNvSpPr>
      </xdr:nvSpPr>
      <xdr:spPr bwMode="auto">
        <a:xfrm>
          <a:off x="67818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82</xdr:row>
      <xdr:rowOff>0</xdr:rowOff>
    </xdr:from>
    <xdr:to>
      <xdr:col>7</xdr:col>
      <xdr:colOff>0</xdr:colOff>
      <xdr:row>82</xdr:row>
      <xdr:rowOff>0</xdr:rowOff>
    </xdr:to>
    <xdr:sp macro="" textlink="">
      <xdr:nvSpPr>
        <xdr:cNvPr id="9" name="Rectangle 19">
          <a:extLst>
            <a:ext uri="{FF2B5EF4-FFF2-40B4-BE49-F238E27FC236}">
              <a16:creationId xmlns:a16="http://schemas.microsoft.com/office/drawing/2014/main" id="{1CE4FCD6-5D67-4C94-B137-6F22F616D505}"/>
            </a:ext>
          </a:extLst>
        </xdr:cNvPr>
        <xdr:cNvSpPr>
          <a:spLocks noChangeArrowheads="1"/>
        </xdr:cNvSpPr>
      </xdr:nvSpPr>
      <xdr:spPr bwMode="auto">
        <a:xfrm>
          <a:off x="67818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82</xdr:row>
      <xdr:rowOff>0</xdr:rowOff>
    </xdr:from>
    <xdr:to>
      <xdr:col>1</xdr:col>
      <xdr:colOff>0</xdr:colOff>
      <xdr:row>82</xdr:row>
      <xdr:rowOff>0</xdr:rowOff>
    </xdr:to>
    <xdr:sp macro="" textlink="">
      <xdr:nvSpPr>
        <xdr:cNvPr id="10" name="Rectangle 20">
          <a:extLst>
            <a:ext uri="{FF2B5EF4-FFF2-40B4-BE49-F238E27FC236}">
              <a16:creationId xmlns:a16="http://schemas.microsoft.com/office/drawing/2014/main" id="{D825C0C9-B648-4A34-9FFD-56950EDAA452}"/>
            </a:ext>
          </a:extLst>
        </xdr:cNvPr>
        <xdr:cNvSpPr>
          <a:spLocks noChangeArrowheads="1"/>
        </xdr:cNvSpPr>
      </xdr:nvSpPr>
      <xdr:spPr bwMode="auto">
        <a:xfrm>
          <a:off x="33909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82</xdr:row>
      <xdr:rowOff>0</xdr:rowOff>
    </xdr:from>
    <xdr:to>
      <xdr:col>1</xdr:col>
      <xdr:colOff>0</xdr:colOff>
      <xdr:row>82</xdr:row>
      <xdr:rowOff>0</xdr:rowOff>
    </xdr:to>
    <xdr:sp macro="" textlink="">
      <xdr:nvSpPr>
        <xdr:cNvPr id="11" name="Rectangle 21">
          <a:extLst>
            <a:ext uri="{FF2B5EF4-FFF2-40B4-BE49-F238E27FC236}">
              <a16:creationId xmlns:a16="http://schemas.microsoft.com/office/drawing/2014/main" id="{88FAE4D1-9F9A-445C-A2D9-0BC529438F1C}"/>
            </a:ext>
          </a:extLst>
        </xdr:cNvPr>
        <xdr:cNvSpPr>
          <a:spLocks noChangeArrowheads="1"/>
        </xdr:cNvSpPr>
      </xdr:nvSpPr>
      <xdr:spPr bwMode="auto">
        <a:xfrm>
          <a:off x="33909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82</xdr:row>
      <xdr:rowOff>0</xdr:rowOff>
    </xdr:from>
    <xdr:to>
      <xdr:col>6</xdr:col>
      <xdr:colOff>0</xdr:colOff>
      <xdr:row>82</xdr:row>
      <xdr:rowOff>0</xdr:rowOff>
    </xdr:to>
    <xdr:sp macro="" textlink="">
      <xdr:nvSpPr>
        <xdr:cNvPr id="12" name="Rectangle 22">
          <a:extLst>
            <a:ext uri="{FF2B5EF4-FFF2-40B4-BE49-F238E27FC236}">
              <a16:creationId xmlns:a16="http://schemas.microsoft.com/office/drawing/2014/main" id="{5920D268-EF33-4C7C-93A1-95FD9A918251}"/>
            </a:ext>
          </a:extLst>
        </xdr:cNvPr>
        <xdr:cNvSpPr>
          <a:spLocks noChangeArrowheads="1"/>
        </xdr:cNvSpPr>
      </xdr:nvSpPr>
      <xdr:spPr bwMode="auto">
        <a:xfrm>
          <a:off x="607695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82</xdr:row>
      <xdr:rowOff>0</xdr:rowOff>
    </xdr:from>
    <xdr:to>
      <xdr:col>2</xdr:col>
      <xdr:colOff>0</xdr:colOff>
      <xdr:row>82</xdr:row>
      <xdr:rowOff>0</xdr:rowOff>
    </xdr:to>
    <xdr:sp macro="" textlink="">
      <xdr:nvSpPr>
        <xdr:cNvPr id="13" name="Rectangle 23">
          <a:extLst>
            <a:ext uri="{FF2B5EF4-FFF2-40B4-BE49-F238E27FC236}">
              <a16:creationId xmlns:a16="http://schemas.microsoft.com/office/drawing/2014/main" id="{87C6B5EC-F4CD-4522-B558-BFDCFF7F8C60}"/>
            </a:ext>
          </a:extLst>
        </xdr:cNvPr>
        <xdr:cNvSpPr>
          <a:spLocks noChangeArrowheads="1"/>
        </xdr:cNvSpPr>
      </xdr:nvSpPr>
      <xdr:spPr bwMode="auto">
        <a:xfrm>
          <a:off x="409575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82</xdr:row>
      <xdr:rowOff>0</xdr:rowOff>
    </xdr:from>
    <xdr:to>
      <xdr:col>2</xdr:col>
      <xdr:colOff>0</xdr:colOff>
      <xdr:row>82</xdr:row>
      <xdr:rowOff>0</xdr:rowOff>
    </xdr:to>
    <xdr:sp macro="" textlink="">
      <xdr:nvSpPr>
        <xdr:cNvPr id="14" name="Rectangle 24">
          <a:extLst>
            <a:ext uri="{FF2B5EF4-FFF2-40B4-BE49-F238E27FC236}">
              <a16:creationId xmlns:a16="http://schemas.microsoft.com/office/drawing/2014/main" id="{775845E5-662D-427E-8419-248E8CB2F031}"/>
            </a:ext>
          </a:extLst>
        </xdr:cNvPr>
        <xdr:cNvSpPr>
          <a:spLocks noChangeArrowheads="1"/>
        </xdr:cNvSpPr>
      </xdr:nvSpPr>
      <xdr:spPr bwMode="auto">
        <a:xfrm>
          <a:off x="409575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82</xdr:row>
      <xdr:rowOff>0</xdr:rowOff>
    </xdr:from>
    <xdr:to>
      <xdr:col>6</xdr:col>
      <xdr:colOff>0</xdr:colOff>
      <xdr:row>82</xdr:row>
      <xdr:rowOff>0</xdr:rowOff>
    </xdr:to>
    <xdr:sp macro="" textlink="">
      <xdr:nvSpPr>
        <xdr:cNvPr id="15" name="Rectangle 25">
          <a:extLst>
            <a:ext uri="{FF2B5EF4-FFF2-40B4-BE49-F238E27FC236}">
              <a16:creationId xmlns:a16="http://schemas.microsoft.com/office/drawing/2014/main" id="{1FC99D37-1BA7-49A5-AC74-F635F01E148E}"/>
            </a:ext>
          </a:extLst>
        </xdr:cNvPr>
        <xdr:cNvSpPr>
          <a:spLocks noChangeArrowheads="1"/>
        </xdr:cNvSpPr>
      </xdr:nvSpPr>
      <xdr:spPr bwMode="auto">
        <a:xfrm>
          <a:off x="607695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82</xdr:row>
      <xdr:rowOff>0</xdr:rowOff>
    </xdr:from>
    <xdr:to>
      <xdr:col>8</xdr:col>
      <xdr:colOff>535305</xdr:colOff>
      <xdr:row>82</xdr:row>
      <xdr:rowOff>0</xdr:rowOff>
    </xdr:to>
    <xdr:sp macro="" textlink="">
      <xdr:nvSpPr>
        <xdr:cNvPr id="16" name="Rectangle 26">
          <a:extLst>
            <a:ext uri="{FF2B5EF4-FFF2-40B4-BE49-F238E27FC236}">
              <a16:creationId xmlns:a16="http://schemas.microsoft.com/office/drawing/2014/main" id="{21F0FAB3-58DF-4F1C-9344-5B7F45F9304D}"/>
            </a:ext>
          </a:extLst>
        </xdr:cNvPr>
        <xdr:cNvSpPr>
          <a:spLocks noChangeArrowheads="1"/>
        </xdr:cNvSpPr>
      </xdr:nvSpPr>
      <xdr:spPr bwMode="auto">
        <a:xfrm>
          <a:off x="757428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82</xdr:row>
      <xdr:rowOff>0</xdr:rowOff>
    </xdr:from>
    <xdr:to>
      <xdr:col>7</xdr:col>
      <xdr:colOff>0</xdr:colOff>
      <xdr:row>82</xdr:row>
      <xdr:rowOff>0</xdr:rowOff>
    </xdr:to>
    <xdr:sp macro="" textlink="">
      <xdr:nvSpPr>
        <xdr:cNvPr id="17" name="Rectangle 27">
          <a:extLst>
            <a:ext uri="{FF2B5EF4-FFF2-40B4-BE49-F238E27FC236}">
              <a16:creationId xmlns:a16="http://schemas.microsoft.com/office/drawing/2014/main" id="{F390EC2F-BC49-40B3-AD89-5687EC27AB3A}"/>
            </a:ext>
          </a:extLst>
        </xdr:cNvPr>
        <xdr:cNvSpPr>
          <a:spLocks noChangeArrowheads="1"/>
        </xdr:cNvSpPr>
      </xdr:nvSpPr>
      <xdr:spPr bwMode="auto">
        <a:xfrm>
          <a:off x="67818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82</xdr:row>
      <xdr:rowOff>0</xdr:rowOff>
    </xdr:from>
    <xdr:to>
      <xdr:col>7</xdr:col>
      <xdr:colOff>0</xdr:colOff>
      <xdr:row>82</xdr:row>
      <xdr:rowOff>0</xdr:rowOff>
    </xdr:to>
    <xdr:sp macro="" textlink="">
      <xdr:nvSpPr>
        <xdr:cNvPr id="18" name="Rectangle 28">
          <a:extLst>
            <a:ext uri="{FF2B5EF4-FFF2-40B4-BE49-F238E27FC236}">
              <a16:creationId xmlns:a16="http://schemas.microsoft.com/office/drawing/2014/main" id="{B74FB480-3F5B-4616-BA6E-28F30121AADC}"/>
            </a:ext>
          </a:extLst>
        </xdr:cNvPr>
        <xdr:cNvSpPr>
          <a:spLocks noChangeArrowheads="1"/>
        </xdr:cNvSpPr>
      </xdr:nvSpPr>
      <xdr:spPr bwMode="auto">
        <a:xfrm>
          <a:off x="67818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375920</xdr:colOff>
      <xdr:row>5</xdr:row>
      <xdr:rowOff>165100</xdr:rowOff>
    </xdr:from>
    <xdr:to>
      <xdr:col>0</xdr:col>
      <xdr:colOff>1482725</xdr:colOff>
      <xdr:row>5</xdr:row>
      <xdr:rowOff>675005</xdr:rowOff>
    </xdr:to>
    <xdr:pic>
      <xdr:nvPicPr>
        <xdr:cNvPr id="19" name="Grafik 22">
          <a:extLst>
            <a:ext uri="{FF2B5EF4-FFF2-40B4-BE49-F238E27FC236}">
              <a16:creationId xmlns:a16="http://schemas.microsoft.com/office/drawing/2014/main" id="{38D45DAD-C49C-4958-9EE7-8432B7E2AB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2745" y="714375"/>
          <a:ext cx="1109980" cy="513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82</xdr:row>
      <xdr:rowOff>0</xdr:rowOff>
    </xdr:from>
    <xdr:to>
      <xdr:col>12</xdr:col>
      <xdr:colOff>0</xdr:colOff>
      <xdr:row>82</xdr:row>
      <xdr:rowOff>0</xdr:rowOff>
    </xdr:to>
    <xdr:sp macro="" textlink="">
      <xdr:nvSpPr>
        <xdr:cNvPr id="20" name="Rectangle 18">
          <a:extLst>
            <a:ext uri="{FF2B5EF4-FFF2-40B4-BE49-F238E27FC236}">
              <a16:creationId xmlns:a16="http://schemas.microsoft.com/office/drawing/2014/main" id="{FE7FC175-7430-4929-BD8A-C4C820FA546A}"/>
            </a:ext>
          </a:extLst>
        </xdr:cNvPr>
        <xdr:cNvSpPr>
          <a:spLocks noChangeArrowheads="1"/>
        </xdr:cNvSpPr>
      </xdr:nvSpPr>
      <xdr:spPr bwMode="auto">
        <a:xfrm>
          <a:off x="94107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82</xdr:row>
      <xdr:rowOff>0</xdr:rowOff>
    </xdr:from>
    <xdr:to>
      <xdr:col>12</xdr:col>
      <xdr:colOff>0</xdr:colOff>
      <xdr:row>82</xdr:row>
      <xdr:rowOff>0</xdr:rowOff>
    </xdr:to>
    <xdr:sp macro="" textlink="">
      <xdr:nvSpPr>
        <xdr:cNvPr id="21" name="Rectangle 19">
          <a:extLst>
            <a:ext uri="{FF2B5EF4-FFF2-40B4-BE49-F238E27FC236}">
              <a16:creationId xmlns:a16="http://schemas.microsoft.com/office/drawing/2014/main" id="{3DD97D82-2DDD-4DAF-A668-85FB01A7CF2B}"/>
            </a:ext>
          </a:extLst>
        </xdr:cNvPr>
        <xdr:cNvSpPr>
          <a:spLocks noChangeArrowheads="1"/>
        </xdr:cNvSpPr>
      </xdr:nvSpPr>
      <xdr:spPr bwMode="auto">
        <a:xfrm>
          <a:off x="94107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82</xdr:row>
      <xdr:rowOff>0</xdr:rowOff>
    </xdr:from>
    <xdr:to>
      <xdr:col>12</xdr:col>
      <xdr:colOff>0</xdr:colOff>
      <xdr:row>82</xdr:row>
      <xdr:rowOff>0</xdr:rowOff>
    </xdr:to>
    <xdr:sp macro="" textlink="">
      <xdr:nvSpPr>
        <xdr:cNvPr id="22" name="Rectangle 27">
          <a:extLst>
            <a:ext uri="{FF2B5EF4-FFF2-40B4-BE49-F238E27FC236}">
              <a16:creationId xmlns:a16="http://schemas.microsoft.com/office/drawing/2014/main" id="{FA9334A7-FF35-4C6B-B8DE-4559A18FF6AB}"/>
            </a:ext>
          </a:extLst>
        </xdr:cNvPr>
        <xdr:cNvSpPr>
          <a:spLocks noChangeArrowheads="1"/>
        </xdr:cNvSpPr>
      </xdr:nvSpPr>
      <xdr:spPr bwMode="auto">
        <a:xfrm>
          <a:off x="94107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82</xdr:row>
      <xdr:rowOff>0</xdr:rowOff>
    </xdr:from>
    <xdr:to>
      <xdr:col>12</xdr:col>
      <xdr:colOff>0</xdr:colOff>
      <xdr:row>82</xdr:row>
      <xdr:rowOff>0</xdr:rowOff>
    </xdr:to>
    <xdr:sp macro="" textlink="">
      <xdr:nvSpPr>
        <xdr:cNvPr id="23" name="Rectangle 28">
          <a:extLst>
            <a:ext uri="{FF2B5EF4-FFF2-40B4-BE49-F238E27FC236}">
              <a16:creationId xmlns:a16="http://schemas.microsoft.com/office/drawing/2014/main" id="{87B7553C-658F-4009-A8FB-31F8170B6182}"/>
            </a:ext>
          </a:extLst>
        </xdr:cNvPr>
        <xdr:cNvSpPr>
          <a:spLocks noChangeArrowheads="1"/>
        </xdr:cNvSpPr>
      </xdr:nvSpPr>
      <xdr:spPr bwMode="auto">
        <a:xfrm>
          <a:off x="94107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82</xdr:row>
      <xdr:rowOff>0</xdr:rowOff>
    </xdr:from>
    <xdr:to>
      <xdr:col>17</xdr:col>
      <xdr:colOff>0</xdr:colOff>
      <xdr:row>82</xdr:row>
      <xdr:rowOff>0</xdr:rowOff>
    </xdr:to>
    <xdr:sp macro="" textlink="">
      <xdr:nvSpPr>
        <xdr:cNvPr id="24" name="Rectangle 18">
          <a:extLst>
            <a:ext uri="{FF2B5EF4-FFF2-40B4-BE49-F238E27FC236}">
              <a16:creationId xmlns:a16="http://schemas.microsoft.com/office/drawing/2014/main" id="{CB6EB3DA-2AB1-422B-8B26-D092455898E7}"/>
            </a:ext>
          </a:extLst>
        </xdr:cNvPr>
        <xdr:cNvSpPr>
          <a:spLocks noChangeArrowheads="1"/>
        </xdr:cNvSpPr>
      </xdr:nvSpPr>
      <xdr:spPr bwMode="auto">
        <a:xfrm>
          <a:off x="120777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82</xdr:row>
      <xdr:rowOff>0</xdr:rowOff>
    </xdr:from>
    <xdr:to>
      <xdr:col>17</xdr:col>
      <xdr:colOff>0</xdr:colOff>
      <xdr:row>82</xdr:row>
      <xdr:rowOff>0</xdr:rowOff>
    </xdr:to>
    <xdr:sp macro="" textlink="">
      <xdr:nvSpPr>
        <xdr:cNvPr id="25" name="Rectangle 19">
          <a:extLst>
            <a:ext uri="{FF2B5EF4-FFF2-40B4-BE49-F238E27FC236}">
              <a16:creationId xmlns:a16="http://schemas.microsoft.com/office/drawing/2014/main" id="{3FB64D31-2C60-40B1-A989-5BCB0A93B8AA}"/>
            </a:ext>
          </a:extLst>
        </xdr:cNvPr>
        <xdr:cNvSpPr>
          <a:spLocks noChangeArrowheads="1"/>
        </xdr:cNvSpPr>
      </xdr:nvSpPr>
      <xdr:spPr bwMode="auto">
        <a:xfrm>
          <a:off x="120777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82</xdr:row>
      <xdr:rowOff>0</xdr:rowOff>
    </xdr:from>
    <xdr:to>
      <xdr:col>18</xdr:col>
      <xdr:colOff>535305</xdr:colOff>
      <xdr:row>82</xdr:row>
      <xdr:rowOff>0</xdr:rowOff>
    </xdr:to>
    <xdr:sp macro="" textlink="">
      <xdr:nvSpPr>
        <xdr:cNvPr id="26" name="Rectangle 26">
          <a:extLst>
            <a:ext uri="{FF2B5EF4-FFF2-40B4-BE49-F238E27FC236}">
              <a16:creationId xmlns:a16="http://schemas.microsoft.com/office/drawing/2014/main" id="{BB5C9DD7-977D-451C-929C-76429B235763}"/>
            </a:ext>
          </a:extLst>
        </xdr:cNvPr>
        <xdr:cNvSpPr>
          <a:spLocks noChangeArrowheads="1"/>
        </xdr:cNvSpPr>
      </xdr:nvSpPr>
      <xdr:spPr bwMode="auto">
        <a:xfrm>
          <a:off x="1288923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82</xdr:row>
      <xdr:rowOff>0</xdr:rowOff>
    </xdr:from>
    <xdr:to>
      <xdr:col>17</xdr:col>
      <xdr:colOff>0</xdr:colOff>
      <xdr:row>82</xdr:row>
      <xdr:rowOff>0</xdr:rowOff>
    </xdr:to>
    <xdr:sp macro="" textlink="">
      <xdr:nvSpPr>
        <xdr:cNvPr id="27" name="Rectangle 27">
          <a:extLst>
            <a:ext uri="{FF2B5EF4-FFF2-40B4-BE49-F238E27FC236}">
              <a16:creationId xmlns:a16="http://schemas.microsoft.com/office/drawing/2014/main" id="{C481F05B-090E-42CE-85C8-3794967D97A4}"/>
            </a:ext>
          </a:extLst>
        </xdr:cNvPr>
        <xdr:cNvSpPr>
          <a:spLocks noChangeArrowheads="1"/>
        </xdr:cNvSpPr>
      </xdr:nvSpPr>
      <xdr:spPr bwMode="auto">
        <a:xfrm>
          <a:off x="120777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82</xdr:row>
      <xdr:rowOff>0</xdr:rowOff>
    </xdr:from>
    <xdr:to>
      <xdr:col>17</xdr:col>
      <xdr:colOff>0</xdr:colOff>
      <xdr:row>82</xdr:row>
      <xdr:rowOff>0</xdr:rowOff>
    </xdr:to>
    <xdr:sp macro="" textlink="">
      <xdr:nvSpPr>
        <xdr:cNvPr id="28" name="Rectangle 28">
          <a:extLst>
            <a:ext uri="{FF2B5EF4-FFF2-40B4-BE49-F238E27FC236}">
              <a16:creationId xmlns:a16="http://schemas.microsoft.com/office/drawing/2014/main" id="{D646A320-71CE-4AD3-9AC4-24471FFE8754}"/>
            </a:ext>
          </a:extLst>
        </xdr:cNvPr>
        <xdr:cNvSpPr>
          <a:spLocks noChangeArrowheads="1"/>
        </xdr:cNvSpPr>
      </xdr:nvSpPr>
      <xdr:spPr bwMode="auto">
        <a:xfrm>
          <a:off x="120777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82</xdr:row>
      <xdr:rowOff>0</xdr:rowOff>
    </xdr:from>
    <xdr:to>
      <xdr:col>22</xdr:col>
      <xdr:colOff>0</xdr:colOff>
      <xdr:row>82</xdr:row>
      <xdr:rowOff>0</xdr:rowOff>
    </xdr:to>
    <xdr:sp macro="" textlink="">
      <xdr:nvSpPr>
        <xdr:cNvPr id="29" name="Rectangle 18">
          <a:extLst>
            <a:ext uri="{FF2B5EF4-FFF2-40B4-BE49-F238E27FC236}">
              <a16:creationId xmlns:a16="http://schemas.microsoft.com/office/drawing/2014/main" id="{F3EEBBD0-BC47-4D8E-93AB-A2D9E9B961F1}"/>
            </a:ext>
          </a:extLst>
        </xdr:cNvPr>
        <xdr:cNvSpPr>
          <a:spLocks noChangeArrowheads="1"/>
        </xdr:cNvSpPr>
      </xdr:nvSpPr>
      <xdr:spPr bwMode="auto">
        <a:xfrm>
          <a:off x="147066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82</xdr:row>
      <xdr:rowOff>0</xdr:rowOff>
    </xdr:from>
    <xdr:to>
      <xdr:col>22</xdr:col>
      <xdr:colOff>0</xdr:colOff>
      <xdr:row>82</xdr:row>
      <xdr:rowOff>0</xdr:rowOff>
    </xdr:to>
    <xdr:sp macro="" textlink="">
      <xdr:nvSpPr>
        <xdr:cNvPr id="30" name="Rectangle 19">
          <a:extLst>
            <a:ext uri="{FF2B5EF4-FFF2-40B4-BE49-F238E27FC236}">
              <a16:creationId xmlns:a16="http://schemas.microsoft.com/office/drawing/2014/main" id="{41778239-9E01-419E-8006-5409E5B66F6E}"/>
            </a:ext>
          </a:extLst>
        </xdr:cNvPr>
        <xdr:cNvSpPr>
          <a:spLocks noChangeArrowheads="1"/>
        </xdr:cNvSpPr>
      </xdr:nvSpPr>
      <xdr:spPr bwMode="auto">
        <a:xfrm>
          <a:off x="147066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82</xdr:row>
      <xdr:rowOff>0</xdr:rowOff>
    </xdr:from>
    <xdr:to>
      <xdr:col>23</xdr:col>
      <xdr:colOff>535305</xdr:colOff>
      <xdr:row>82</xdr:row>
      <xdr:rowOff>0</xdr:rowOff>
    </xdr:to>
    <xdr:sp macro="" textlink="">
      <xdr:nvSpPr>
        <xdr:cNvPr id="31" name="Rectangle 26">
          <a:extLst>
            <a:ext uri="{FF2B5EF4-FFF2-40B4-BE49-F238E27FC236}">
              <a16:creationId xmlns:a16="http://schemas.microsoft.com/office/drawing/2014/main" id="{CA3C6E26-47EA-4E70-A2D0-312FCFF36430}"/>
            </a:ext>
          </a:extLst>
        </xdr:cNvPr>
        <xdr:cNvSpPr>
          <a:spLocks noChangeArrowheads="1"/>
        </xdr:cNvSpPr>
      </xdr:nvSpPr>
      <xdr:spPr bwMode="auto">
        <a:xfrm>
          <a:off x="1549908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82</xdr:row>
      <xdr:rowOff>0</xdr:rowOff>
    </xdr:from>
    <xdr:to>
      <xdr:col>22</xdr:col>
      <xdr:colOff>0</xdr:colOff>
      <xdr:row>82</xdr:row>
      <xdr:rowOff>0</xdr:rowOff>
    </xdr:to>
    <xdr:sp macro="" textlink="">
      <xdr:nvSpPr>
        <xdr:cNvPr id="32" name="Rectangle 27">
          <a:extLst>
            <a:ext uri="{FF2B5EF4-FFF2-40B4-BE49-F238E27FC236}">
              <a16:creationId xmlns:a16="http://schemas.microsoft.com/office/drawing/2014/main" id="{027D0D85-B4E4-4EF1-A8CE-925043C3583C}"/>
            </a:ext>
          </a:extLst>
        </xdr:cNvPr>
        <xdr:cNvSpPr>
          <a:spLocks noChangeArrowheads="1"/>
        </xdr:cNvSpPr>
      </xdr:nvSpPr>
      <xdr:spPr bwMode="auto">
        <a:xfrm>
          <a:off x="147066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82</xdr:row>
      <xdr:rowOff>0</xdr:rowOff>
    </xdr:from>
    <xdr:to>
      <xdr:col>22</xdr:col>
      <xdr:colOff>0</xdr:colOff>
      <xdr:row>82</xdr:row>
      <xdr:rowOff>0</xdr:rowOff>
    </xdr:to>
    <xdr:sp macro="" textlink="">
      <xdr:nvSpPr>
        <xdr:cNvPr id="33" name="Rectangle 28">
          <a:extLst>
            <a:ext uri="{FF2B5EF4-FFF2-40B4-BE49-F238E27FC236}">
              <a16:creationId xmlns:a16="http://schemas.microsoft.com/office/drawing/2014/main" id="{DE3493D7-9BA8-447C-81E1-0B347F4A7016}"/>
            </a:ext>
          </a:extLst>
        </xdr:cNvPr>
        <xdr:cNvSpPr>
          <a:spLocks noChangeArrowheads="1"/>
        </xdr:cNvSpPr>
      </xdr:nvSpPr>
      <xdr:spPr bwMode="auto">
        <a:xfrm>
          <a:off x="1470660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82</xdr:row>
      <xdr:rowOff>0</xdr:rowOff>
    </xdr:from>
    <xdr:to>
      <xdr:col>27</xdr:col>
      <xdr:colOff>0</xdr:colOff>
      <xdr:row>82</xdr:row>
      <xdr:rowOff>0</xdr:rowOff>
    </xdr:to>
    <xdr:sp macro="" textlink="">
      <xdr:nvSpPr>
        <xdr:cNvPr id="34" name="Rectangle 18">
          <a:extLst>
            <a:ext uri="{FF2B5EF4-FFF2-40B4-BE49-F238E27FC236}">
              <a16:creationId xmlns:a16="http://schemas.microsoft.com/office/drawing/2014/main" id="{7F65C960-DB9E-4201-82BD-B2F9A2AE0D60}"/>
            </a:ext>
          </a:extLst>
        </xdr:cNvPr>
        <xdr:cNvSpPr>
          <a:spLocks noChangeArrowheads="1"/>
        </xdr:cNvSpPr>
      </xdr:nvSpPr>
      <xdr:spPr bwMode="auto">
        <a:xfrm>
          <a:off x="1727835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82</xdr:row>
      <xdr:rowOff>0</xdr:rowOff>
    </xdr:from>
    <xdr:to>
      <xdr:col>27</xdr:col>
      <xdr:colOff>0</xdr:colOff>
      <xdr:row>82</xdr:row>
      <xdr:rowOff>0</xdr:rowOff>
    </xdr:to>
    <xdr:sp macro="" textlink="">
      <xdr:nvSpPr>
        <xdr:cNvPr id="35" name="Rectangle 19">
          <a:extLst>
            <a:ext uri="{FF2B5EF4-FFF2-40B4-BE49-F238E27FC236}">
              <a16:creationId xmlns:a16="http://schemas.microsoft.com/office/drawing/2014/main" id="{06727456-A356-4C6F-8447-0682B0310DE1}"/>
            </a:ext>
          </a:extLst>
        </xdr:cNvPr>
        <xdr:cNvSpPr>
          <a:spLocks noChangeArrowheads="1"/>
        </xdr:cNvSpPr>
      </xdr:nvSpPr>
      <xdr:spPr bwMode="auto">
        <a:xfrm>
          <a:off x="1727835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82</xdr:row>
      <xdr:rowOff>0</xdr:rowOff>
    </xdr:from>
    <xdr:to>
      <xdr:col>28</xdr:col>
      <xdr:colOff>535305</xdr:colOff>
      <xdr:row>82</xdr:row>
      <xdr:rowOff>0</xdr:rowOff>
    </xdr:to>
    <xdr:sp macro="" textlink="">
      <xdr:nvSpPr>
        <xdr:cNvPr id="36" name="Rectangle 26">
          <a:extLst>
            <a:ext uri="{FF2B5EF4-FFF2-40B4-BE49-F238E27FC236}">
              <a16:creationId xmlns:a16="http://schemas.microsoft.com/office/drawing/2014/main" id="{2CD88A1C-47DC-460C-B133-59F4C6DC7EF8}"/>
            </a:ext>
          </a:extLst>
        </xdr:cNvPr>
        <xdr:cNvSpPr>
          <a:spLocks noChangeArrowheads="1"/>
        </xdr:cNvSpPr>
      </xdr:nvSpPr>
      <xdr:spPr bwMode="auto">
        <a:xfrm>
          <a:off x="1807083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82</xdr:row>
      <xdr:rowOff>0</xdr:rowOff>
    </xdr:from>
    <xdr:to>
      <xdr:col>27</xdr:col>
      <xdr:colOff>0</xdr:colOff>
      <xdr:row>82</xdr:row>
      <xdr:rowOff>0</xdr:rowOff>
    </xdr:to>
    <xdr:sp macro="" textlink="">
      <xdr:nvSpPr>
        <xdr:cNvPr id="37" name="Rectangle 27">
          <a:extLst>
            <a:ext uri="{FF2B5EF4-FFF2-40B4-BE49-F238E27FC236}">
              <a16:creationId xmlns:a16="http://schemas.microsoft.com/office/drawing/2014/main" id="{BF0EC827-EF0D-4A48-A353-8A2CC6779634}"/>
            </a:ext>
          </a:extLst>
        </xdr:cNvPr>
        <xdr:cNvSpPr>
          <a:spLocks noChangeArrowheads="1"/>
        </xdr:cNvSpPr>
      </xdr:nvSpPr>
      <xdr:spPr bwMode="auto">
        <a:xfrm>
          <a:off x="1727835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82</xdr:row>
      <xdr:rowOff>0</xdr:rowOff>
    </xdr:from>
    <xdr:to>
      <xdr:col>27</xdr:col>
      <xdr:colOff>0</xdr:colOff>
      <xdr:row>82</xdr:row>
      <xdr:rowOff>0</xdr:rowOff>
    </xdr:to>
    <xdr:sp macro="" textlink="">
      <xdr:nvSpPr>
        <xdr:cNvPr id="38" name="Rectangle 28">
          <a:extLst>
            <a:ext uri="{FF2B5EF4-FFF2-40B4-BE49-F238E27FC236}">
              <a16:creationId xmlns:a16="http://schemas.microsoft.com/office/drawing/2014/main" id="{2B581AE8-EA8E-47D8-B920-A4323334D25F}"/>
            </a:ext>
          </a:extLst>
        </xdr:cNvPr>
        <xdr:cNvSpPr>
          <a:spLocks noChangeArrowheads="1"/>
        </xdr:cNvSpPr>
      </xdr:nvSpPr>
      <xdr:spPr bwMode="auto">
        <a:xfrm>
          <a:off x="17278350" y="154305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31023%20Post%20Consensu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Summary"/>
      <sheetName val="Summary 2"/>
      <sheetName val="Cockpit"/>
      <sheetName val="FY Cockpit"/>
      <sheetName val="FY+1 Cockpit"/>
      <sheetName val="FY Cons TMUS vs DTAG"/>
      <sheetName val="Net Debt Broker"/>
      <sheetName val="Net Debt Analyse"/>
      <sheetName val="Net Debt Analyse Broker"/>
      <sheetName val="Overview Ys"/>
      <sheetName val="Estimates Q1"/>
      <sheetName val="Estimates Q2"/>
      <sheetName val="Estimates Q4"/>
      <sheetName val="Estimates Q3"/>
      <sheetName val="Estimates Quarters"/>
      <sheetName val="Estimates FY"/>
      <sheetName val="Estimates FY+1"/>
      <sheetName val="Estimates FY+2"/>
      <sheetName val="Estimates FY+3"/>
      <sheetName val="Estimates FY+4"/>
      <sheetName val="Barclays"/>
      <sheetName val="Bank of America"/>
      <sheetName val="Berenberg"/>
      <sheetName val="Citi"/>
      <sheetName val="Deutsche Bank"/>
      <sheetName val="Exane"/>
      <sheetName val="GS"/>
      <sheetName val="HSBC"/>
      <sheetName val="JP Morgan"/>
      <sheetName val="Kepler"/>
      <sheetName val="Morgan Stanley"/>
      <sheetName val="Newstreet"/>
      <sheetName val="Oddo"/>
      <sheetName val="Redburn"/>
      <sheetName val="Societé"/>
      <sheetName val="UBS"/>
      <sheetName val="Metzler"/>
      <sheetName val="Stifel Nicolaus"/>
      <sheetName val="Credit Suisse"/>
      <sheetName val="Jefferies"/>
      <sheetName val="Non core"/>
      <sheetName val="Input_Planung"/>
      <sheetName val="Input_Actuals"/>
      <sheetName val="Konfigur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A35CA-B08C-4654-9F71-4A51A9DAFAE7}">
  <sheetPr codeName="Tabelle11">
    <tabColor rgb="FFFF9A1E"/>
    <pageSetUpPr fitToPage="1"/>
  </sheetPr>
  <dimension ref="A1:AF88"/>
  <sheetViews>
    <sheetView showGridLines="0" tabSelected="1" zoomScale="80" zoomScaleNormal="80" zoomScaleSheetLayoutView="85" zoomScalePageLayoutView="80" workbookViewId="0">
      <pane xSplit="1" ySplit="7" topLeftCell="B49" activePane="bottomRight" state="frozen"/>
      <selection pane="topRight" activeCell="B1" sqref="B1"/>
      <selection pane="bottomLeft" activeCell="A8" sqref="A8"/>
      <selection pane="bottomRight" activeCell="A71" sqref="A71"/>
    </sheetView>
  </sheetViews>
  <sheetFormatPr defaultColWidth="11.3984375" defaultRowHeight="14" x14ac:dyDescent="0.3"/>
  <cols>
    <col min="1" max="1" width="53.3984375" style="1" customWidth="1"/>
    <col min="2" max="2" width="11.09765625" style="193" customWidth="1"/>
    <col min="3" max="3" width="4.296875" style="193" customWidth="1"/>
    <col min="4" max="4" width="8.59765625" style="193" customWidth="1"/>
    <col min="5" max="5" width="9.59765625" style="193" customWidth="1"/>
    <col min="6" max="6" width="8.69921875" style="193" customWidth="1"/>
    <col min="7" max="7" width="11.09765625" style="193" bestFit="1" customWidth="1"/>
    <col min="8" max="8" width="4.09765625" style="193" customWidth="1"/>
    <col min="9" max="10" width="8.69921875" style="193" customWidth="1"/>
    <col min="11" max="11" width="9" style="193" customWidth="1"/>
    <col min="12" max="12" width="10.8984375" style="193" customWidth="1"/>
    <col min="13" max="13" width="4.69921875" style="193" customWidth="1"/>
    <col min="14" max="16" width="9" style="193" customWidth="1"/>
    <col min="17" max="17" width="10.296875" style="193" customWidth="1"/>
    <col min="18" max="18" width="4.296875" style="193" customWidth="1"/>
    <col min="19" max="19" width="8.69921875" style="193" customWidth="1"/>
    <col min="20" max="21" width="9" style="193" customWidth="1"/>
    <col min="22" max="22" width="10.296875" style="193" customWidth="1"/>
    <col min="23" max="23" width="4.09765625" style="193" customWidth="1"/>
    <col min="24" max="24" width="9" style="193" customWidth="1"/>
    <col min="25" max="25" width="8.69921875" style="193" customWidth="1"/>
    <col min="26" max="26" width="8.3984375" style="193" customWidth="1"/>
    <col min="27" max="27" width="10.296875" style="193" customWidth="1"/>
    <col min="28" max="28" width="4.09765625" style="193" customWidth="1"/>
    <col min="29" max="29" width="8.69921875" style="193" customWidth="1"/>
    <col min="30" max="30" width="9.296875" style="193" customWidth="1"/>
    <col min="31" max="31" width="8.3984375" style="193" customWidth="1"/>
    <col min="32" max="32" width="46.59765625" style="1" hidden="1" customWidth="1"/>
    <col min="33" max="16384" width="11.3984375" style="1"/>
  </cols>
  <sheetData>
    <row r="1" spans="1:32" ht="16.5" customHeight="1" x14ac:dyDescent="0.25">
      <c r="A1" s="194" t="s">
        <v>0</v>
      </c>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row>
    <row r="2" spans="1:32" ht="16.5" customHeight="1" x14ac:dyDescent="0.25">
      <c r="A2" s="194"/>
      <c r="B2" s="194"/>
      <c r="C2" s="194"/>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row>
    <row r="3" spans="1:32" ht="6.75" customHeight="1" x14ac:dyDescent="0.4">
      <c r="A3" s="2"/>
      <c r="B3" s="3"/>
      <c r="C3" s="4"/>
      <c r="D3" s="5"/>
      <c r="E3" s="5"/>
      <c r="F3" s="6"/>
      <c r="G3" s="3"/>
      <c r="H3" s="4"/>
      <c r="I3" s="5"/>
      <c r="J3" s="5"/>
      <c r="K3" s="6"/>
      <c r="L3" s="3"/>
      <c r="M3" s="4"/>
      <c r="N3" s="5"/>
      <c r="O3" s="5"/>
      <c r="P3" s="6"/>
      <c r="Q3" s="3"/>
      <c r="R3" s="4"/>
      <c r="S3" s="5"/>
      <c r="T3" s="5"/>
      <c r="U3" s="6"/>
      <c r="V3" s="3"/>
      <c r="W3" s="4"/>
      <c r="X3" s="5"/>
      <c r="Y3" s="5"/>
      <c r="Z3" s="6"/>
      <c r="AA3" s="3"/>
      <c r="AB3" s="4"/>
      <c r="AC3" s="5"/>
      <c r="AD3" s="5"/>
      <c r="AE3" s="6"/>
      <c r="AF3" s="2"/>
    </row>
    <row r="4" spans="1:32" ht="3.75" customHeight="1" thickBot="1" x14ac:dyDescent="0.4">
      <c r="A4" s="7"/>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7"/>
    </row>
    <row r="5" spans="1:32" s="11" customFormat="1" ht="12" hidden="1" customHeight="1" x14ac:dyDescent="0.3">
      <c r="A5" s="9"/>
      <c r="B5" s="9"/>
      <c r="C5" s="9"/>
      <c r="D5" s="9"/>
      <c r="E5" s="9"/>
      <c r="F5" s="9"/>
      <c r="G5" s="9"/>
      <c r="H5" s="9"/>
      <c r="I5" s="9"/>
      <c r="J5" s="9"/>
      <c r="K5" s="10"/>
      <c r="L5" s="9"/>
      <c r="M5" s="9"/>
      <c r="N5" s="9"/>
      <c r="O5" s="9"/>
      <c r="P5" s="10"/>
      <c r="Q5" s="9"/>
      <c r="R5" s="9"/>
      <c r="S5" s="9"/>
      <c r="T5" s="9"/>
      <c r="U5" s="10"/>
      <c r="V5" s="9"/>
      <c r="W5" s="9"/>
      <c r="X5" s="9"/>
      <c r="Y5" s="9"/>
      <c r="Z5" s="10"/>
      <c r="AA5" s="9"/>
      <c r="AB5" s="9"/>
      <c r="AC5" s="9"/>
      <c r="AD5" s="9"/>
      <c r="AE5" s="10"/>
      <c r="AF5" s="9"/>
    </row>
    <row r="6" spans="1:32" ht="66.650000000000006" customHeight="1" thickTop="1" thickBot="1" x14ac:dyDescent="0.35">
      <c r="A6" s="12"/>
      <c r="B6" s="13" t="s">
        <v>5</v>
      </c>
      <c r="C6" s="14" t="s">
        <v>1</v>
      </c>
      <c r="D6" s="15" t="s">
        <v>2</v>
      </c>
      <c r="E6" s="15" t="s">
        <v>3</v>
      </c>
      <c r="F6" s="15" t="s">
        <v>4</v>
      </c>
      <c r="G6" s="16" t="s">
        <v>55</v>
      </c>
      <c r="H6" s="14" t="s">
        <v>1</v>
      </c>
      <c r="I6" s="15" t="s">
        <v>2</v>
      </c>
      <c r="J6" s="15" t="s">
        <v>3</v>
      </c>
      <c r="K6" s="15" t="s">
        <v>4</v>
      </c>
      <c r="L6" s="16" t="s">
        <v>56</v>
      </c>
      <c r="M6" s="14" t="s">
        <v>1</v>
      </c>
      <c r="N6" s="15" t="s">
        <v>2</v>
      </c>
      <c r="O6" s="15" t="s">
        <v>3</v>
      </c>
      <c r="P6" s="15" t="s">
        <v>4</v>
      </c>
      <c r="Q6" s="16" t="s">
        <v>57</v>
      </c>
      <c r="R6" s="14" t="s">
        <v>1</v>
      </c>
      <c r="S6" s="15" t="s">
        <v>2</v>
      </c>
      <c r="T6" s="15" t="s">
        <v>3</v>
      </c>
      <c r="U6" s="15" t="s">
        <v>4</v>
      </c>
      <c r="V6" s="16" t="s">
        <v>58</v>
      </c>
      <c r="W6" s="14" t="s">
        <v>1</v>
      </c>
      <c r="X6" s="15" t="s">
        <v>2</v>
      </c>
      <c r="Y6" s="15" t="s">
        <v>3</v>
      </c>
      <c r="Z6" s="15" t="s">
        <v>4</v>
      </c>
      <c r="AA6" s="16" t="s">
        <v>59</v>
      </c>
      <c r="AB6" s="14" t="s">
        <v>1</v>
      </c>
      <c r="AC6" s="15" t="s">
        <v>2</v>
      </c>
      <c r="AD6" s="15" t="s">
        <v>3</v>
      </c>
      <c r="AE6" s="17" t="s">
        <v>4</v>
      </c>
      <c r="AF6" s="18"/>
    </row>
    <row r="7" spans="1:32" ht="16.5" thickTop="1" thickBot="1" x14ac:dyDescent="0.35">
      <c r="A7" s="19" t="s">
        <v>6</v>
      </c>
      <c r="B7" s="20"/>
      <c r="C7" s="21"/>
      <c r="D7" s="22"/>
      <c r="E7" s="22"/>
      <c r="F7" s="22"/>
      <c r="G7" s="20"/>
      <c r="H7" s="21"/>
      <c r="I7" s="22"/>
      <c r="J7" s="22"/>
      <c r="K7" s="22"/>
      <c r="L7" s="20"/>
      <c r="M7" s="21"/>
      <c r="N7" s="22"/>
      <c r="O7" s="22"/>
      <c r="P7" s="22"/>
      <c r="Q7" s="20"/>
      <c r="R7" s="21"/>
      <c r="S7" s="22"/>
      <c r="T7" s="22"/>
      <c r="U7" s="22"/>
      <c r="V7" s="20"/>
      <c r="W7" s="21"/>
      <c r="X7" s="22"/>
      <c r="Y7" s="22"/>
      <c r="Z7" s="22"/>
      <c r="AA7" s="20"/>
      <c r="AB7" s="21"/>
      <c r="AC7" s="22"/>
      <c r="AD7" s="22"/>
      <c r="AE7" s="23"/>
      <c r="AF7" s="24" t="str">
        <f>A7</f>
        <v>Gross Revs [€ million]</v>
      </c>
    </row>
    <row r="8" spans="1:32" ht="14.5" x14ac:dyDescent="0.35">
      <c r="A8" s="25" t="s">
        <v>7</v>
      </c>
      <c r="B8" s="26">
        <v>6250.48</v>
      </c>
      <c r="C8" s="27">
        <v>15</v>
      </c>
      <c r="D8" s="27">
        <v>6313.8510264367778</v>
      </c>
      <c r="E8" s="27">
        <v>6142.4131139389419</v>
      </c>
      <c r="F8" s="28">
        <v>6254.3864323724583</v>
      </c>
      <c r="G8" s="26">
        <v>25042.167799337603</v>
      </c>
      <c r="H8" s="29">
        <v>14</v>
      </c>
      <c r="I8" s="27">
        <v>25141.814313491228</v>
      </c>
      <c r="J8" s="27">
        <v>24801.828014848037</v>
      </c>
      <c r="K8" s="30">
        <v>25020.565344357954</v>
      </c>
      <c r="L8" s="31">
        <v>25370.832419872942</v>
      </c>
      <c r="M8" s="29">
        <v>15</v>
      </c>
      <c r="N8" s="29">
        <v>25797.341141938599</v>
      </c>
      <c r="O8" s="29">
        <v>24986.952310090113</v>
      </c>
      <c r="P8" s="30">
        <v>25410.559144512128</v>
      </c>
      <c r="Q8" s="31">
        <v>25699.858635461118</v>
      </c>
      <c r="R8" s="29">
        <v>15</v>
      </c>
      <c r="S8" s="27">
        <v>26544.906189726291</v>
      </c>
      <c r="T8" s="27">
        <v>25210.972572339611</v>
      </c>
      <c r="U8" s="30">
        <v>25787.861204971399</v>
      </c>
      <c r="V8" s="31">
        <v>26232.682639655701</v>
      </c>
      <c r="W8" s="29">
        <v>14</v>
      </c>
      <c r="X8" s="27">
        <v>27239.106148717223</v>
      </c>
      <c r="Y8" s="27">
        <v>25346.708585956807</v>
      </c>
      <c r="Z8" s="30">
        <v>26170.711726015496</v>
      </c>
      <c r="AA8" s="31">
        <v>26620.841126486022</v>
      </c>
      <c r="AB8" s="29">
        <v>10</v>
      </c>
      <c r="AC8" s="27">
        <v>27340.83193185681</v>
      </c>
      <c r="AD8" s="27">
        <v>25633.032763095765</v>
      </c>
      <c r="AE8" s="32">
        <v>26527.616962886688</v>
      </c>
      <c r="AF8" s="33" t="str">
        <f t="shared" ref="AF8:AF71" si="0">A8</f>
        <v>Germany</v>
      </c>
    </row>
    <row r="9" spans="1:32" ht="15.75" customHeight="1" x14ac:dyDescent="0.35">
      <c r="A9" s="34" t="s">
        <v>8</v>
      </c>
      <c r="B9" s="35">
        <v>2.3298604651162735E-2</v>
      </c>
      <c r="C9" s="36">
        <v>13</v>
      </c>
      <c r="D9" s="37">
        <v>3.5376078036888581E-2</v>
      </c>
      <c r="E9" s="37">
        <v>1.6082439802593829E-2</v>
      </c>
      <c r="F9" s="38">
        <v>2.2819936141888493E-2</v>
      </c>
      <c r="G9" s="35">
        <v>2.2723891707922328E-2</v>
      </c>
      <c r="H9" s="36">
        <v>12</v>
      </c>
      <c r="I9" s="37">
        <v>2.6543455319034681E-2</v>
      </c>
      <c r="J9" s="37">
        <v>1.1282074949233944E-2</v>
      </c>
      <c r="K9" s="39">
        <v>2.1230373245379904E-2</v>
      </c>
      <c r="L9" s="40">
        <v>1.9564971270827902E-2</v>
      </c>
      <c r="M9" s="36">
        <v>13</v>
      </c>
      <c r="N9" s="37">
        <v>3.2823445749135205E-2</v>
      </c>
      <c r="O9" s="37">
        <v>1.0848903093171325E-2</v>
      </c>
      <c r="P9" s="39">
        <v>1.9232870830367059E-2</v>
      </c>
      <c r="Q9" s="40">
        <v>1.5703225836992907E-2</v>
      </c>
      <c r="R9" s="36">
        <v>13</v>
      </c>
      <c r="S9" s="37">
        <v>3.4658473166977011E-2</v>
      </c>
      <c r="T9" s="37">
        <v>7.2852384045203333E-3</v>
      </c>
      <c r="U9" s="39">
        <v>1.6524549994836209E-2</v>
      </c>
      <c r="V9" s="40">
        <v>1.3654121966833133E-2</v>
      </c>
      <c r="W9" s="36">
        <v>13</v>
      </c>
      <c r="X9" s="37">
        <v>3.0981810242273644E-2</v>
      </c>
      <c r="Y9" s="37">
        <v>3.6172984099733796E-3</v>
      </c>
      <c r="Z9" s="39">
        <v>1.5143830635338508E-2</v>
      </c>
      <c r="AA9" s="40">
        <v>1.3244097489129691E-2</v>
      </c>
      <c r="AB9" s="36">
        <v>9</v>
      </c>
      <c r="AC9" s="37">
        <v>2.1111263727080498E-2</v>
      </c>
      <c r="AD9" s="37">
        <v>0</v>
      </c>
      <c r="AE9" s="38">
        <v>1.1912787921860988E-2</v>
      </c>
      <c r="AF9" s="41" t="str">
        <f t="shared" si="0"/>
        <v xml:space="preserve">Total Service rev growth YoY in % </v>
      </c>
    </row>
    <row r="10" spans="1:32" s="44" customFormat="1" ht="14.5" x14ac:dyDescent="0.35">
      <c r="A10" s="42" t="s">
        <v>9</v>
      </c>
      <c r="B10" s="35">
        <v>2.4021168522515346E-2</v>
      </c>
      <c r="C10" s="36">
        <v>14</v>
      </c>
      <c r="D10" s="37">
        <v>2.9640467980295515E-2</v>
      </c>
      <c r="E10" s="37">
        <v>1.9810232558139518E-2</v>
      </c>
      <c r="F10" s="38">
        <v>2.3482293373916992E-2</v>
      </c>
      <c r="G10" s="35">
        <v>2.1437759321666583E-2</v>
      </c>
      <c r="H10" s="36">
        <v>13</v>
      </c>
      <c r="I10" s="37">
        <v>2.3547223694466046E-2</v>
      </c>
      <c r="J10" s="37">
        <v>1.7648948150323474E-2</v>
      </c>
      <c r="K10" s="39">
        <v>2.1002986724826797E-2</v>
      </c>
      <c r="L10" s="40">
        <v>2.1484952912543154E-2</v>
      </c>
      <c r="M10" s="36">
        <v>14</v>
      </c>
      <c r="N10" s="37">
        <v>3.5494123076438511E-2</v>
      </c>
      <c r="O10" s="37">
        <v>1.1872362965533512E-2</v>
      </c>
      <c r="P10" s="39">
        <v>2.1786174697542023E-2</v>
      </c>
      <c r="Q10" s="40">
        <v>1.5025E-2</v>
      </c>
      <c r="R10" s="36">
        <v>14</v>
      </c>
      <c r="S10" s="37">
        <v>2.9868765385903329E-2</v>
      </c>
      <c r="T10" s="37">
        <v>3.6101734688351872E-3</v>
      </c>
      <c r="U10" s="39">
        <v>1.5861071767265152E-2</v>
      </c>
      <c r="V10" s="40">
        <v>1.5049999999999999E-2</v>
      </c>
      <c r="W10" s="36">
        <v>13</v>
      </c>
      <c r="X10" s="37">
        <v>3.238541383933069E-2</v>
      </c>
      <c r="Y10" s="37">
        <v>1.7985934998829833E-3</v>
      </c>
      <c r="Z10" s="39">
        <v>1.5456529674659198E-2</v>
      </c>
      <c r="AA10" s="40">
        <v>1.43292589655446E-2</v>
      </c>
      <c r="AB10" s="36">
        <v>9</v>
      </c>
      <c r="AC10" s="37">
        <v>3.1379954833790302E-2</v>
      </c>
      <c r="AD10" s="37">
        <v>1.7953643691988042E-3</v>
      </c>
      <c r="AE10" s="38">
        <v>1.41505269858714E-2</v>
      </c>
      <c r="AF10" s="43" t="str">
        <f t="shared" si="0"/>
        <v>MSR growth YoY in %</v>
      </c>
    </row>
    <row r="11" spans="1:32" ht="14.5" x14ac:dyDescent="0.35">
      <c r="A11" s="45" t="s">
        <v>10</v>
      </c>
      <c r="B11" s="46">
        <v>253.79999999999998</v>
      </c>
      <c r="C11" s="47">
        <v>6</v>
      </c>
      <c r="D11" s="47">
        <v>300</v>
      </c>
      <c r="E11" s="47">
        <v>220</v>
      </c>
      <c r="F11" s="48">
        <v>258.26666666666665</v>
      </c>
      <c r="G11" s="46">
        <v>1098.9499999999998</v>
      </c>
      <c r="H11" s="47">
        <v>6</v>
      </c>
      <c r="I11" s="47">
        <v>1200</v>
      </c>
      <c r="J11" s="47">
        <v>1000</v>
      </c>
      <c r="K11" s="49">
        <v>1099.6499999999999</v>
      </c>
      <c r="L11" s="50">
        <v>650</v>
      </c>
      <c r="M11" s="47">
        <v>6</v>
      </c>
      <c r="N11" s="47">
        <v>989</v>
      </c>
      <c r="O11" s="47">
        <v>400</v>
      </c>
      <c r="P11" s="49">
        <v>664.83333333333337</v>
      </c>
      <c r="Q11" s="50">
        <v>500</v>
      </c>
      <c r="R11" s="47">
        <v>6</v>
      </c>
      <c r="S11" s="47">
        <v>989</v>
      </c>
      <c r="T11" s="47">
        <v>300</v>
      </c>
      <c r="U11" s="49">
        <v>556.5</v>
      </c>
      <c r="V11" s="50">
        <v>455</v>
      </c>
      <c r="W11" s="47">
        <v>6</v>
      </c>
      <c r="X11" s="47">
        <v>989</v>
      </c>
      <c r="Y11" s="47">
        <v>300</v>
      </c>
      <c r="Z11" s="49">
        <v>525.66666666666663</v>
      </c>
      <c r="AA11" s="50">
        <v>423.5</v>
      </c>
      <c r="AB11" s="47">
        <v>4</v>
      </c>
      <c r="AC11" s="47">
        <v>989</v>
      </c>
      <c r="AD11" s="47">
        <v>300</v>
      </c>
      <c r="AE11" s="48">
        <v>534</v>
      </c>
      <c r="AF11" s="51" t="str">
        <f t="shared" si="0"/>
        <v>Mobile Contract Net Adds (own-branded) ['000]</v>
      </c>
    </row>
    <row r="12" spans="1:32" ht="14.5" x14ac:dyDescent="0.35">
      <c r="A12" s="52" t="s">
        <v>11</v>
      </c>
      <c r="B12" s="46">
        <v>20</v>
      </c>
      <c r="C12" s="47">
        <v>9</v>
      </c>
      <c r="D12" s="47">
        <v>57.771999999999899</v>
      </c>
      <c r="E12" s="47">
        <v>10</v>
      </c>
      <c r="F12" s="53">
        <v>25.35388298291911</v>
      </c>
      <c r="G12" s="46">
        <v>80</v>
      </c>
      <c r="H12" s="47">
        <v>9</v>
      </c>
      <c r="I12" s="47">
        <v>121.54100000000101</v>
      </c>
      <c r="J12" s="47">
        <v>40</v>
      </c>
      <c r="K12" s="49">
        <v>78.792204504313204</v>
      </c>
      <c r="L12" s="50">
        <v>79.8150000000023</v>
      </c>
      <c r="M12" s="47">
        <v>9</v>
      </c>
      <c r="N12" s="47">
        <v>155.173131000002</v>
      </c>
      <c r="O12" s="47">
        <v>30</v>
      </c>
      <c r="P12" s="49">
        <v>76.6054605066184</v>
      </c>
      <c r="Q12" s="50">
        <v>76</v>
      </c>
      <c r="R12" s="47">
        <v>9</v>
      </c>
      <c r="S12" s="47">
        <v>153.77657282100199</v>
      </c>
      <c r="T12" s="47">
        <v>30</v>
      </c>
      <c r="U12" s="49">
        <v>79.310210671483716</v>
      </c>
      <c r="V12" s="50">
        <v>64.933168750000846</v>
      </c>
      <c r="W12" s="47">
        <v>8</v>
      </c>
      <c r="X12" s="47">
        <v>224.35046481802055</v>
      </c>
      <c r="Y12" s="47">
        <v>0</v>
      </c>
      <c r="Z12" s="49">
        <v>82.326173247954387</v>
      </c>
      <c r="AA12" s="50">
        <v>58.803193437500703</v>
      </c>
      <c r="AB12" s="47">
        <v>6</v>
      </c>
      <c r="AC12" s="47">
        <v>225.6177936446511</v>
      </c>
      <c r="AD12" s="47">
        <v>0</v>
      </c>
      <c r="AE12" s="48">
        <v>78.870696753275425</v>
      </c>
      <c r="AF12" s="54" t="str">
        <f t="shared" si="0"/>
        <v>Retail Line Losses ['000]</v>
      </c>
    </row>
    <row r="13" spans="1:32" ht="14.5" x14ac:dyDescent="0.35">
      <c r="A13" s="52" t="s">
        <v>12</v>
      </c>
      <c r="B13" s="46">
        <v>65</v>
      </c>
      <c r="C13" s="47">
        <v>8</v>
      </c>
      <c r="D13" s="47">
        <v>80</v>
      </c>
      <c r="E13" s="47">
        <v>55.33333333333394</v>
      </c>
      <c r="F13" s="53">
        <v>65.791666666666742</v>
      </c>
      <c r="G13" s="46">
        <v>272.5</v>
      </c>
      <c r="H13" s="47">
        <v>8</v>
      </c>
      <c r="I13" s="47">
        <v>301</v>
      </c>
      <c r="J13" s="47">
        <v>240</v>
      </c>
      <c r="K13" s="49">
        <v>271.125</v>
      </c>
      <c r="L13" s="50">
        <v>227.4</v>
      </c>
      <c r="M13" s="47">
        <v>8</v>
      </c>
      <c r="N13" s="47">
        <v>350</v>
      </c>
      <c r="O13" s="47">
        <v>150</v>
      </c>
      <c r="P13" s="49">
        <v>232.09374999999986</v>
      </c>
      <c r="Q13" s="50">
        <v>183.92000000000002</v>
      </c>
      <c r="R13" s="47">
        <v>8</v>
      </c>
      <c r="S13" s="47">
        <v>350</v>
      </c>
      <c r="T13" s="47">
        <v>90</v>
      </c>
      <c r="U13" s="49">
        <v>188.93031249999984</v>
      </c>
      <c r="V13" s="50">
        <v>159.79999999999998</v>
      </c>
      <c r="W13" s="47">
        <v>7</v>
      </c>
      <c r="X13" s="47">
        <v>350</v>
      </c>
      <c r="Y13" s="47">
        <v>0</v>
      </c>
      <c r="Z13" s="49">
        <v>158.67462499999985</v>
      </c>
      <c r="AA13" s="50">
        <v>142.91499999999999</v>
      </c>
      <c r="AB13" s="47">
        <v>6</v>
      </c>
      <c r="AC13" s="47">
        <v>228.87625624999905</v>
      </c>
      <c r="AD13" s="47">
        <v>0</v>
      </c>
      <c r="AE13" s="48">
        <v>119.11770937499983</v>
      </c>
      <c r="AF13" s="54" t="str">
        <f t="shared" si="0"/>
        <v>BB retail Net Adds DT ['000]</v>
      </c>
    </row>
    <row r="14" spans="1:32" ht="14.5" x14ac:dyDescent="0.35">
      <c r="A14" s="25" t="s">
        <v>13</v>
      </c>
      <c r="B14" s="26">
        <v>17788.592476531994</v>
      </c>
      <c r="C14" s="27">
        <v>15</v>
      </c>
      <c r="D14" s="27">
        <v>18240.560354410707</v>
      </c>
      <c r="E14" s="27">
        <v>17660.584254207337</v>
      </c>
      <c r="F14" s="28">
        <v>17851.790406750159</v>
      </c>
      <c r="G14" s="26">
        <v>72488.820522067777</v>
      </c>
      <c r="H14" s="29">
        <v>14</v>
      </c>
      <c r="I14" s="27">
        <v>73543.75642975478</v>
      </c>
      <c r="J14" s="27">
        <v>72006.431237387122</v>
      </c>
      <c r="K14" s="30">
        <v>72586.354376495627</v>
      </c>
      <c r="L14" s="31">
        <v>76034.842533656978</v>
      </c>
      <c r="M14" s="29">
        <v>15</v>
      </c>
      <c r="N14" s="27">
        <v>77439.400714953925</v>
      </c>
      <c r="O14" s="27">
        <v>71406.815108344017</v>
      </c>
      <c r="P14" s="30">
        <v>75666.155910240675</v>
      </c>
      <c r="Q14" s="31">
        <v>78924.409449629224</v>
      </c>
      <c r="R14" s="29">
        <v>15</v>
      </c>
      <c r="S14" s="27">
        <v>80250.026695250708</v>
      </c>
      <c r="T14" s="27">
        <v>70055.914194384139</v>
      </c>
      <c r="U14" s="30">
        <v>78018.516241171819</v>
      </c>
      <c r="V14" s="31">
        <v>81357.228291899664</v>
      </c>
      <c r="W14" s="29">
        <v>14</v>
      </c>
      <c r="X14" s="27">
        <v>82889.859615630412</v>
      </c>
      <c r="Y14" s="27">
        <v>68002.577280460668</v>
      </c>
      <c r="Z14" s="30">
        <v>80272.827863033497</v>
      </c>
      <c r="AA14" s="31">
        <v>84089.737902649533</v>
      </c>
      <c r="AB14" s="29">
        <v>10</v>
      </c>
      <c r="AC14" s="27">
        <v>86086.194399862768</v>
      </c>
      <c r="AD14" s="27">
        <v>66490.286280989691</v>
      </c>
      <c r="AE14" s="28">
        <v>82094.441164662509</v>
      </c>
      <c r="AF14" s="33" t="str">
        <f t="shared" si="0"/>
        <v>TMUS (gross revs in €)</v>
      </c>
    </row>
    <row r="15" spans="1:32" ht="14.5" x14ac:dyDescent="0.35">
      <c r="A15" s="34" t="s">
        <v>14</v>
      </c>
      <c r="B15" s="29">
        <v>19289.566717156416</v>
      </c>
      <c r="C15" s="36">
        <v>14</v>
      </c>
      <c r="D15" s="36">
        <v>19890.48826315449</v>
      </c>
      <c r="E15" s="36">
        <v>18878.739427946999</v>
      </c>
      <c r="F15" s="55">
        <v>19358.829788204308</v>
      </c>
      <c r="G15" s="29">
        <v>78249.692730230221</v>
      </c>
      <c r="H15" s="36">
        <v>13</v>
      </c>
      <c r="I15" s="36">
        <v>79118.274887618012</v>
      </c>
      <c r="J15" s="36">
        <v>77338.874929996178</v>
      </c>
      <c r="K15" s="56">
        <v>78268.694796511845</v>
      </c>
      <c r="L15" s="57">
        <v>81059.108665210515</v>
      </c>
      <c r="M15" s="36">
        <v>14</v>
      </c>
      <c r="N15" s="36">
        <v>82604.84285845836</v>
      </c>
      <c r="O15" s="36">
        <v>75818.424014844641</v>
      </c>
      <c r="P15" s="56">
        <v>80750.372779856072</v>
      </c>
      <c r="Q15" s="57">
        <v>84206.84266184023</v>
      </c>
      <c r="R15" s="36">
        <v>14</v>
      </c>
      <c r="S15" s="36">
        <v>85974.623309700532</v>
      </c>
      <c r="T15" s="36">
        <v>74255.029046047188</v>
      </c>
      <c r="U15" s="56">
        <v>83289.364340779066</v>
      </c>
      <c r="V15" s="57">
        <v>86559.006041474626</v>
      </c>
      <c r="W15" s="36">
        <v>13</v>
      </c>
      <c r="X15" s="36">
        <v>90240.98722994476</v>
      </c>
      <c r="Y15" s="36">
        <v>72078.491917288309</v>
      </c>
      <c r="Z15" s="56">
        <v>85642.768103650917</v>
      </c>
      <c r="AA15" s="57">
        <v>88366.04917132626</v>
      </c>
      <c r="AB15" s="36">
        <v>9</v>
      </c>
      <c r="AC15" s="36">
        <v>93347.558744952796</v>
      </c>
      <c r="AD15" s="36">
        <v>70475.46345784908</v>
      </c>
      <c r="AE15" s="55">
        <v>86891.141186246256</v>
      </c>
      <c r="AF15" s="41" t="str">
        <f t="shared" si="0"/>
        <v>Gross revs in $ (US GAAP)</v>
      </c>
    </row>
    <row r="16" spans="1:32" ht="14.5" x14ac:dyDescent="0.35">
      <c r="A16" s="34" t="s">
        <v>15</v>
      </c>
      <c r="B16" s="29">
        <v>15839.015473146115</v>
      </c>
      <c r="C16" s="36">
        <v>15</v>
      </c>
      <c r="D16" s="36">
        <v>16001.50714654737</v>
      </c>
      <c r="E16" s="36">
        <v>15544.739427946999</v>
      </c>
      <c r="F16" s="55">
        <v>15838.446904173907</v>
      </c>
      <c r="G16" s="29">
        <v>63169.828113967218</v>
      </c>
      <c r="H16" s="36">
        <v>14</v>
      </c>
      <c r="I16" s="36">
        <v>64165.434273602943</v>
      </c>
      <c r="J16" s="36">
        <v>62600.074929996183</v>
      </c>
      <c r="K16" s="56">
        <v>63163.325417489141</v>
      </c>
      <c r="L16" s="57">
        <v>65518.543764345923</v>
      </c>
      <c r="M16" s="36">
        <v>15</v>
      </c>
      <c r="N16" s="36">
        <v>66652.180128155014</v>
      </c>
      <c r="O16" s="36">
        <v>62774.854014844655</v>
      </c>
      <c r="P16" s="56">
        <v>65330.204419232061</v>
      </c>
      <c r="Q16" s="57">
        <v>68181.600085382219</v>
      </c>
      <c r="R16" s="36">
        <v>15</v>
      </c>
      <c r="S16" s="36">
        <v>69446.223856162076</v>
      </c>
      <c r="T16" s="36">
        <v>62460.816046047184</v>
      </c>
      <c r="U16" s="56">
        <v>67560.875992770074</v>
      </c>
      <c r="V16" s="57">
        <v>70725.189011814466</v>
      </c>
      <c r="W16" s="36">
        <v>14</v>
      </c>
      <c r="X16" s="36">
        <v>73359.576151624235</v>
      </c>
      <c r="Y16" s="36">
        <v>60823.989567288314</v>
      </c>
      <c r="Z16" s="56">
        <v>69822.657792813581</v>
      </c>
      <c r="AA16" s="57">
        <v>72436.105404559901</v>
      </c>
      <c r="AB16" s="36">
        <v>10</v>
      </c>
      <c r="AC16" s="36">
        <v>74557.315099449115</v>
      </c>
      <c r="AD16" s="36">
        <v>59220.961107849085</v>
      </c>
      <c r="AE16" s="55">
        <v>70985.393756367252</v>
      </c>
      <c r="AF16" s="41" t="str">
        <f t="shared" si="0"/>
        <v>Service revs in $ (US GAAP)</v>
      </c>
    </row>
    <row r="17" spans="1:32" ht="14.5" x14ac:dyDescent="0.35">
      <c r="A17" s="58" t="s">
        <v>16</v>
      </c>
      <c r="B17" s="59">
        <v>1.0879991499999999</v>
      </c>
      <c r="C17" s="60">
        <v>14</v>
      </c>
      <c r="D17" s="61">
        <v>1.1000000000000001</v>
      </c>
      <c r="E17" s="61">
        <v>1.0580000000000001</v>
      </c>
      <c r="F17" s="62">
        <v>1.0839438680928686</v>
      </c>
      <c r="G17" s="63">
        <v>1.076775</v>
      </c>
      <c r="H17" s="60">
        <v>13</v>
      </c>
      <c r="I17" s="61">
        <v>1.0905</v>
      </c>
      <c r="J17" s="61">
        <v>1.069</v>
      </c>
      <c r="K17" s="64">
        <v>1.0776773685178096</v>
      </c>
      <c r="L17" s="65">
        <v>1.0674000000000001</v>
      </c>
      <c r="M17" s="60">
        <v>14</v>
      </c>
      <c r="N17" s="61">
        <v>1.1000000000000001</v>
      </c>
      <c r="O17" s="61">
        <v>1.05</v>
      </c>
      <c r="P17" s="64">
        <v>1.0692327063012439</v>
      </c>
      <c r="Q17" s="65">
        <v>1.0674000000000001</v>
      </c>
      <c r="R17" s="60">
        <v>14</v>
      </c>
      <c r="S17" s="61">
        <v>1.1000000000000001</v>
      </c>
      <c r="T17" s="61">
        <v>1.05</v>
      </c>
      <c r="U17" s="64">
        <v>1.0706612777298152</v>
      </c>
      <c r="V17" s="65">
        <v>1.0658000000000001</v>
      </c>
      <c r="W17" s="60">
        <v>13</v>
      </c>
      <c r="X17" s="61">
        <v>1.1000000000000001</v>
      </c>
      <c r="Y17" s="61">
        <v>1.05</v>
      </c>
      <c r="Z17" s="64">
        <v>1.0707890683244168</v>
      </c>
      <c r="AA17" s="65">
        <v>1.06</v>
      </c>
      <c r="AB17" s="60">
        <v>9</v>
      </c>
      <c r="AC17" s="61">
        <v>1.1000000000000001</v>
      </c>
      <c r="AD17" s="61">
        <v>1.05</v>
      </c>
      <c r="AE17" s="62">
        <v>1.0671895333333332</v>
      </c>
      <c r="AF17" s="66" t="str">
        <f t="shared" si="0"/>
        <v>$-FX-Rate: 1 Euro for ...</v>
      </c>
    </row>
    <row r="18" spans="1:32" ht="14.5" x14ac:dyDescent="0.35">
      <c r="A18" s="25" t="s">
        <v>17</v>
      </c>
      <c r="B18" s="26">
        <v>2976.7075816881193</v>
      </c>
      <c r="C18" s="27">
        <v>15</v>
      </c>
      <c r="D18" s="27">
        <v>3029.7088232647175</v>
      </c>
      <c r="E18" s="27">
        <v>2749.424</v>
      </c>
      <c r="F18" s="67">
        <v>2961.7852366944958</v>
      </c>
      <c r="G18" s="68">
        <v>11673.921333991637</v>
      </c>
      <c r="H18" s="29">
        <v>14</v>
      </c>
      <c r="I18" s="29">
        <v>11926.225161211009</v>
      </c>
      <c r="J18" s="29">
        <v>11232.873499999998</v>
      </c>
      <c r="K18" s="69">
        <v>11637.020081295404</v>
      </c>
      <c r="L18" s="70">
        <v>11835.261626541364</v>
      </c>
      <c r="M18" s="29">
        <v>15</v>
      </c>
      <c r="N18" s="29">
        <v>12066.929562053316</v>
      </c>
      <c r="O18" s="29">
        <v>10836.24336205</v>
      </c>
      <c r="P18" s="69">
        <v>11723.420123276341</v>
      </c>
      <c r="Q18" s="70">
        <v>11987.289058093669</v>
      </c>
      <c r="R18" s="29">
        <v>15</v>
      </c>
      <c r="S18" s="29">
        <v>12335.045205658822</v>
      </c>
      <c r="T18" s="29">
        <v>11107.149446101248</v>
      </c>
      <c r="U18" s="69">
        <v>11880.235146243367</v>
      </c>
      <c r="V18" s="70">
        <v>12134.629848889361</v>
      </c>
      <c r="W18" s="29">
        <v>14</v>
      </c>
      <c r="X18" s="29">
        <v>12580.99206619122</v>
      </c>
      <c r="Y18" s="29">
        <v>11384.828182253777</v>
      </c>
      <c r="Z18" s="69">
        <v>12042.775974183347</v>
      </c>
      <c r="AA18" s="70">
        <v>12252.920883144147</v>
      </c>
      <c r="AB18" s="29">
        <v>10</v>
      </c>
      <c r="AC18" s="29">
        <v>12552.159222070901</v>
      </c>
      <c r="AD18" s="29">
        <v>11558.105069969446</v>
      </c>
      <c r="AE18" s="67">
        <v>12083.806142979882</v>
      </c>
      <c r="AF18" s="33" t="str">
        <f t="shared" si="0"/>
        <v>Europe</v>
      </c>
    </row>
    <row r="19" spans="1:32" ht="14.5" x14ac:dyDescent="0.35">
      <c r="A19" s="25" t="s">
        <v>18</v>
      </c>
      <c r="B19" s="26">
        <v>4</v>
      </c>
      <c r="C19" s="27">
        <v>15</v>
      </c>
      <c r="D19" s="27">
        <v>4</v>
      </c>
      <c r="E19" s="27">
        <v>0</v>
      </c>
      <c r="F19" s="67">
        <v>2.4333333333333331</v>
      </c>
      <c r="G19" s="68">
        <v>112.75</v>
      </c>
      <c r="H19" s="29">
        <v>14</v>
      </c>
      <c r="I19" s="29">
        <v>118</v>
      </c>
      <c r="J19" s="29">
        <v>102.05166666666668</v>
      </c>
      <c r="K19" s="69">
        <v>110.32511904761905</v>
      </c>
      <c r="L19" s="70">
        <v>14</v>
      </c>
      <c r="M19" s="29">
        <v>15</v>
      </c>
      <c r="N19" s="29">
        <v>116.97</v>
      </c>
      <c r="O19" s="29">
        <v>0</v>
      </c>
      <c r="P19" s="69">
        <v>15.138933333333334</v>
      </c>
      <c r="Q19" s="70">
        <v>14</v>
      </c>
      <c r="R19" s="29">
        <v>15</v>
      </c>
      <c r="S19" s="29">
        <v>120.0291</v>
      </c>
      <c r="T19" s="29">
        <v>0</v>
      </c>
      <c r="U19" s="69">
        <v>15.521968746666666</v>
      </c>
      <c r="V19" s="70">
        <v>7.5</v>
      </c>
      <c r="W19" s="29">
        <v>14</v>
      </c>
      <c r="X19" s="29">
        <v>122.5497984</v>
      </c>
      <c r="Y19" s="29">
        <v>0</v>
      </c>
      <c r="Z19" s="69">
        <v>15.723391479483427</v>
      </c>
      <c r="AA19" s="70">
        <v>15</v>
      </c>
      <c r="AB19" s="29">
        <v>9</v>
      </c>
      <c r="AC19" s="29">
        <v>124.61475452928001</v>
      </c>
      <c r="AD19" s="29">
        <v>0</v>
      </c>
      <c r="AE19" s="67">
        <v>23.005431353152417</v>
      </c>
      <c r="AF19" s="33" t="str">
        <f t="shared" si="0"/>
        <v>Group Development</v>
      </c>
    </row>
    <row r="20" spans="1:32" ht="14.5" x14ac:dyDescent="0.35">
      <c r="A20" s="34" t="s">
        <v>19</v>
      </c>
      <c r="B20" s="29">
        <v>0</v>
      </c>
      <c r="C20" s="36">
        <v>9</v>
      </c>
      <c r="D20" s="36">
        <v>0</v>
      </c>
      <c r="E20" s="36">
        <v>0</v>
      </c>
      <c r="F20" s="55">
        <v>0</v>
      </c>
      <c r="G20" s="29">
        <v>99</v>
      </c>
      <c r="H20" s="36">
        <v>8</v>
      </c>
      <c r="I20" s="36">
        <v>99.051666666666677</v>
      </c>
      <c r="J20" s="36">
        <v>0</v>
      </c>
      <c r="K20" s="56">
        <v>86.631458333333342</v>
      </c>
      <c r="L20" s="57">
        <v>0</v>
      </c>
      <c r="M20" s="36">
        <v>9</v>
      </c>
      <c r="N20" s="36">
        <v>0</v>
      </c>
      <c r="O20" s="36">
        <v>0</v>
      </c>
      <c r="P20" s="56">
        <v>0</v>
      </c>
      <c r="Q20" s="57">
        <v>0</v>
      </c>
      <c r="R20" s="36">
        <v>9</v>
      </c>
      <c r="S20" s="36">
        <v>0</v>
      </c>
      <c r="T20" s="36">
        <v>0</v>
      </c>
      <c r="U20" s="56">
        <v>0</v>
      </c>
      <c r="V20" s="57">
        <v>0</v>
      </c>
      <c r="W20" s="36">
        <v>8</v>
      </c>
      <c r="X20" s="36">
        <v>0</v>
      </c>
      <c r="Y20" s="36">
        <v>0</v>
      </c>
      <c r="Z20" s="56">
        <v>0</v>
      </c>
      <c r="AA20" s="57">
        <v>0</v>
      </c>
      <c r="AB20" s="36">
        <v>6</v>
      </c>
      <c r="AC20" s="36">
        <v>0</v>
      </c>
      <c r="AD20" s="36">
        <v>0</v>
      </c>
      <c r="AE20" s="55">
        <v>0</v>
      </c>
      <c r="AF20" s="41" t="str">
        <f t="shared" si="0"/>
        <v>GD Towers</v>
      </c>
    </row>
    <row r="21" spans="1:32" ht="14.5" x14ac:dyDescent="0.35">
      <c r="A21" s="25" t="s">
        <v>20</v>
      </c>
      <c r="B21" s="26">
        <v>936.27</v>
      </c>
      <c r="C21" s="27">
        <v>15</v>
      </c>
      <c r="D21" s="27">
        <v>954.81000000000006</v>
      </c>
      <c r="E21" s="27">
        <v>917.7299999999999</v>
      </c>
      <c r="F21" s="67">
        <v>935.83740000000012</v>
      </c>
      <c r="G21" s="68">
        <v>3855.4949999999999</v>
      </c>
      <c r="H21" s="29">
        <v>14</v>
      </c>
      <c r="I21" s="29">
        <v>3904.23</v>
      </c>
      <c r="J21" s="29">
        <v>3783.8549999999996</v>
      </c>
      <c r="K21" s="69">
        <v>3856.6976428571429</v>
      </c>
      <c r="L21" s="70">
        <v>3884.46</v>
      </c>
      <c r="M21" s="29">
        <v>15</v>
      </c>
      <c r="N21" s="29">
        <v>3964.9644000000003</v>
      </c>
      <c r="O21" s="29">
        <v>3727.0971749999999</v>
      </c>
      <c r="P21" s="69">
        <v>3879.5778834000002</v>
      </c>
      <c r="Q21" s="70">
        <v>3880.0104111760002</v>
      </c>
      <c r="R21" s="29">
        <v>15</v>
      </c>
      <c r="S21" s="29">
        <v>4044.2636880000005</v>
      </c>
      <c r="T21" s="29">
        <v>3689.8262032499997</v>
      </c>
      <c r="U21" s="69">
        <v>3893.4548789617334</v>
      </c>
      <c r="V21" s="70">
        <v>3894.9</v>
      </c>
      <c r="W21" s="29">
        <v>14</v>
      </c>
      <c r="X21" s="29">
        <v>4125.1489617600009</v>
      </c>
      <c r="Y21" s="29">
        <v>3652.9279412175001</v>
      </c>
      <c r="Z21" s="69">
        <v>3919.8249098557767</v>
      </c>
      <c r="AA21" s="70">
        <v>3914.6451082424574</v>
      </c>
      <c r="AB21" s="29">
        <v>10</v>
      </c>
      <c r="AC21" s="29">
        <v>4196.5559289230396</v>
      </c>
      <c r="AD21" s="29">
        <v>3711.3763425815996</v>
      </c>
      <c r="AE21" s="67">
        <v>3960.4479796144578</v>
      </c>
      <c r="AF21" s="33" t="str">
        <f t="shared" si="0"/>
        <v>T-Systems</v>
      </c>
    </row>
    <row r="22" spans="1:32" ht="14.5" x14ac:dyDescent="0.35">
      <c r="A22" s="25" t="s">
        <v>21</v>
      </c>
      <c r="B22" s="26">
        <v>573.27</v>
      </c>
      <c r="C22" s="27">
        <v>15</v>
      </c>
      <c r="D22" s="27">
        <v>600</v>
      </c>
      <c r="E22" s="27">
        <v>538.35</v>
      </c>
      <c r="F22" s="67">
        <v>569.78369421934087</v>
      </c>
      <c r="G22" s="68">
        <v>2305.3024999999998</v>
      </c>
      <c r="H22" s="29">
        <v>14</v>
      </c>
      <c r="I22" s="29">
        <v>2407</v>
      </c>
      <c r="J22" s="29">
        <v>2243.1</v>
      </c>
      <c r="K22" s="69">
        <v>2314.5084383440048</v>
      </c>
      <c r="L22" s="70">
        <v>2288.2959000000001</v>
      </c>
      <c r="M22" s="29">
        <v>15</v>
      </c>
      <c r="N22" s="29">
        <v>2407</v>
      </c>
      <c r="O22" s="29">
        <v>2144.7674999999999</v>
      </c>
      <c r="P22" s="69">
        <v>2290.7067620607063</v>
      </c>
      <c r="Q22" s="70">
        <v>2288.2959000000001</v>
      </c>
      <c r="R22" s="29">
        <v>15</v>
      </c>
      <c r="S22" s="29">
        <v>2407</v>
      </c>
      <c r="T22" s="29">
        <v>2037.5291249999998</v>
      </c>
      <c r="U22" s="69">
        <v>2263.9670397286218</v>
      </c>
      <c r="V22" s="70">
        <v>2301.0607071819413</v>
      </c>
      <c r="W22" s="29">
        <v>14</v>
      </c>
      <c r="X22" s="29">
        <v>2407</v>
      </c>
      <c r="Y22" s="29">
        <v>1935.6526687499997</v>
      </c>
      <c r="Z22" s="69">
        <v>2241.0504826993088</v>
      </c>
      <c r="AA22" s="70">
        <v>2293.9526352018156</v>
      </c>
      <c r="AB22" s="29">
        <v>10</v>
      </c>
      <c r="AC22" s="29">
        <v>2407</v>
      </c>
      <c r="AD22" s="29">
        <v>1838.8700353124996</v>
      </c>
      <c r="AE22" s="67">
        <v>2194.6329717134554</v>
      </c>
      <c r="AF22" s="33" t="str">
        <f t="shared" si="0"/>
        <v>GHS</v>
      </c>
    </row>
    <row r="23" spans="1:32" ht="14.5" x14ac:dyDescent="0.35">
      <c r="A23" s="71" t="s">
        <v>22</v>
      </c>
      <c r="B23" s="68">
        <v>-905.74854233123165</v>
      </c>
      <c r="C23" s="36">
        <v>15</v>
      </c>
      <c r="D23" s="36">
        <v>-850.66532769395053</v>
      </c>
      <c r="E23" s="36">
        <v>-1200</v>
      </c>
      <c r="F23" s="55">
        <v>-954.7692797892131</v>
      </c>
      <c r="G23" s="68">
        <v>-3761.0880562793641</v>
      </c>
      <c r="H23" s="36">
        <v>14</v>
      </c>
      <c r="I23" s="36">
        <v>-3635.1472377728933</v>
      </c>
      <c r="J23" s="36">
        <v>-4272</v>
      </c>
      <c r="K23" s="56">
        <v>-3867.6591797522119</v>
      </c>
      <c r="L23" s="70">
        <v>-3755.4807500000002</v>
      </c>
      <c r="M23" s="36">
        <v>15</v>
      </c>
      <c r="N23" s="36">
        <v>-3462.2844666004239</v>
      </c>
      <c r="O23" s="36">
        <v>-4800</v>
      </c>
      <c r="P23" s="56">
        <v>-3868.5755693608544</v>
      </c>
      <c r="Q23" s="70">
        <v>-3736.7033462500003</v>
      </c>
      <c r="R23" s="36">
        <v>15</v>
      </c>
      <c r="S23" s="36">
        <v>-2399.2807957126538</v>
      </c>
      <c r="T23" s="36">
        <v>-4800</v>
      </c>
      <c r="U23" s="56">
        <v>-3739.2882286890681</v>
      </c>
      <c r="V23" s="70">
        <v>-3798.0583797293593</v>
      </c>
      <c r="W23" s="36">
        <v>14</v>
      </c>
      <c r="X23" s="36">
        <v>-3182.8188594767662</v>
      </c>
      <c r="Y23" s="36">
        <v>-4800</v>
      </c>
      <c r="Z23" s="56">
        <v>-3848.7374229929405</v>
      </c>
      <c r="AA23" s="70">
        <v>-3810.8786073492306</v>
      </c>
      <c r="AB23" s="36">
        <v>10</v>
      </c>
      <c r="AC23" s="36">
        <v>-3002.2247283167685</v>
      </c>
      <c r="AD23" s="36">
        <v>-4207</v>
      </c>
      <c r="AE23" s="55">
        <v>-3755.4822647238711</v>
      </c>
      <c r="AF23" s="72" t="str">
        <f t="shared" si="0"/>
        <v>Reconciliation</v>
      </c>
    </row>
    <row r="24" spans="1:32" ht="14.5" x14ac:dyDescent="0.35">
      <c r="A24" s="73" t="s">
        <v>23</v>
      </c>
      <c r="B24" s="74">
        <v>27559.787201471478</v>
      </c>
      <c r="C24" s="75">
        <v>15</v>
      </c>
      <c r="D24" s="75">
        <v>28050.374551591231</v>
      </c>
      <c r="E24" s="75">
        <v>27374.781981482636</v>
      </c>
      <c r="F24" s="76">
        <v>27621.247223580569</v>
      </c>
      <c r="G24" s="77">
        <v>111522.57709714124</v>
      </c>
      <c r="H24" s="78">
        <v>14</v>
      </c>
      <c r="I24" s="78">
        <v>113020.45728718318</v>
      </c>
      <c r="J24" s="79">
        <v>110837.18279910667</v>
      </c>
      <c r="K24" s="80">
        <v>111657.88325121698</v>
      </c>
      <c r="L24" s="81">
        <v>115291.54826582415</v>
      </c>
      <c r="M24" s="78">
        <v>15</v>
      </c>
      <c r="N24" s="78">
        <v>117254.23901643028</v>
      </c>
      <c r="O24" s="79">
        <v>110249.82452039402</v>
      </c>
      <c r="P24" s="80">
        <v>115116.98318746228</v>
      </c>
      <c r="Q24" s="82">
        <v>119092.42408937399</v>
      </c>
      <c r="R24" s="78">
        <v>15</v>
      </c>
      <c r="S24" s="78">
        <v>120444.29883320323</v>
      </c>
      <c r="T24" s="79">
        <v>109386.17596873538</v>
      </c>
      <c r="U24" s="80">
        <v>118120.26825113456</v>
      </c>
      <c r="V24" s="81">
        <v>122437.12654202174</v>
      </c>
      <c r="W24" s="78">
        <v>14</v>
      </c>
      <c r="X24" s="78">
        <v>124041.85087441062</v>
      </c>
      <c r="Y24" s="79">
        <v>107838.6355716782</v>
      </c>
      <c r="Z24" s="80">
        <v>120814.17692427397</v>
      </c>
      <c r="AA24" s="82">
        <v>125056.99004200622</v>
      </c>
      <c r="AB24" s="78">
        <v>10</v>
      </c>
      <c r="AC24" s="78">
        <v>127431.12629421332</v>
      </c>
      <c r="AD24" s="79">
        <v>106844.88283084262</v>
      </c>
      <c r="AE24" s="83">
        <v>123126.16784535097</v>
      </c>
      <c r="AF24" s="84" t="str">
        <f t="shared" si="0"/>
        <v>Group revs</v>
      </c>
    </row>
    <row r="25" spans="1:32" s="94" customFormat="1" ht="12.75" customHeight="1" x14ac:dyDescent="0.35">
      <c r="A25" s="85"/>
      <c r="B25" s="86"/>
      <c r="C25" s="87"/>
      <c r="D25" s="87"/>
      <c r="E25" s="87"/>
      <c r="F25" s="87"/>
      <c r="G25" s="86"/>
      <c r="H25" s="87"/>
      <c r="I25" s="87"/>
      <c r="J25" s="87"/>
      <c r="K25" s="88"/>
      <c r="L25" s="89"/>
      <c r="M25" s="90"/>
      <c r="N25" s="87"/>
      <c r="O25" s="87"/>
      <c r="P25" s="88"/>
      <c r="Q25" s="91"/>
      <c r="R25" s="90"/>
      <c r="S25" s="87"/>
      <c r="T25" s="87"/>
      <c r="U25" s="88"/>
      <c r="V25" s="89"/>
      <c r="W25" s="90"/>
      <c r="X25" s="87"/>
      <c r="Y25" s="87"/>
      <c r="Z25" s="88"/>
      <c r="AA25" s="91"/>
      <c r="AB25" s="90"/>
      <c r="AC25" s="87"/>
      <c r="AD25" s="87"/>
      <c r="AE25" s="92"/>
      <c r="AF25" s="93"/>
    </row>
    <row r="26" spans="1:32" ht="15.75" customHeight="1" x14ac:dyDescent="0.35">
      <c r="A26" s="95" t="s">
        <v>24</v>
      </c>
      <c r="B26" s="96"/>
      <c r="C26" s="97"/>
      <c r="D26" s="97"/>
      <c r="E26" s="97"/>
      <c r="F26" s="98"/>
      <c r="G26" s="99"/>
      <c r="H26" s="98"/>
      <c r="I26" s="98"/>
      <c r="J26" s="98"/>
      <c r="K26" s="97"/>
      <c r="L26" s="100"/>
      <c r="M26" s="98"/>
      <c r="N26" s="98"/>
      <c r="O26" s="98"/>
      <c r="P26" s="97"/>
      <c r="Q26" s="100"/>
      <c r="R26" s="98"/>
      <c r="S26" s="98"/>
      <c r="T26" s="101"/>
      <c r="U26" s="97"/>
      <c r="V26" s="100"/>
      <c r="W26" s="98"/>
      <c r="X26" s="98"/>
      <c r="Y26" s="98"/>
      <c r="Z26" s="97"/>
      <c r="AA26" s="99"/>
      <c r="AB26" s="98"/>
      <c r="AC26" s="98"/>
      <c r="AD26" s="98"/>
      <c r="AE26" s="102"/>
      <c r="AF26" s="103" t="str">
        <f t="shared" si="0"/>
        <v>Net Revs [€ million]</v>
      </c>
    </row>
    <row r="27" spans="1:32" ht="14.5" x14ac:dyDescent="0.35">
      <c r="A27" s="71" t="s">
        <v>7</v>
      </c>
      <c r="B27" s="104">
        <v>6097.8803906249996</v>
      </c>
      <c r="C27" s="105">
        <v>11</v>
      </c>
      <c r="D27" s="105">
        <v>6204.8353019027973</v>
      </c>
      <c r="E27" s="105">
        <v>5992.451856274417</v>
      </c>
      <c r="F27" s="106">
        <v>6098.4066470547314</v>
      </c>
      <c r="G27" s="31">
        <v>24381.902537278344</v>
      </c>
      <c r="H27" s="105">
        <v>10</v>
      </c>
      <c r="I27" s="105">
        <v>24581.935016795644</v>
      </c>
      <c r="J27" s="105">
        <v>24195.720757661715</v>
      </c>
      <c r="K27" s="107">
        <v>24381.611240102655</v>
      </c>
      <c r="L27" s="70">
        <v>24724.946132954294</v>
      </c>
      <c r="M27" s="105">
        <v>11</v>
      </c>
      <c r="N27" s="105">
        <v>25058.552230760273</v>
      </c>
      <c r="O27" s="105">
        <v>24352.768827852335</v>
      </c>
      <c r="P27" s="107">
        <v>24740.111528951711</v>
      </c>
      <c r="Q27" s="31">
        <v>25071.805299300162</v>
      </c>
      <c r="R27" s="105">
        <v>11</v>
      </c>
      <c r="S27" s="105">
        <v>25737.357997730633</v>
      </c>
      <c r="T27" s="105">
        <v>24580.69825803112</v>
      </c>
      <c r="U27" s="107">
        <v>25112.789577032381</v>
      </c>
      <c r="V27" s="31">
        <v>25578.148664798944</v>
      </c>
      <c r="W27" s="105">
        <v>10</v>
      </c>
      <c r="X27" s="105">
        <v>26439.890045962213</v>
      </c>
      <c r="Y27" s="105">
        <v>24713.040871307887</v>
      </c>
      <c r="Z27" s="107">
        <v>25513.839939770209</v>
      </c>
      <c r="AA27" s="31">
        <v>25954.939003198957</v>
      </c>
      <c r="AB27" s="105">
        <v>6</v>
      </c>
      <c r="AC27" s="105">
        <v>26390.298785220963</v>
      </c>
      <c r="AD27" s="107">
        <v>25367.220697218851</v>
      </c>
      <c r="AE27" s="108">
        <v>25893.362852341768</v>
      </c>
      <c r="AF27" s="72" t="str">
        <f t="shared" si="0"/>
        <v>Germany</v>
      </c>
    </row>
    <row r="28" spans="1:32" ht="14.5" x14ac:dyDescent="0.35">
      <c r="A28" s="71" t="s">
        <v>25</v>
      </c>
      <c r="B28" s="68">
        <v>17780.131535799053</v>
      </c>
      <c r="C28" s="36">
        <v>11</v>
      </c>
      <c r="D28" s="36">
        <v>18240.560354410707</v>
      </c>
      <c r="E28" s="36">
        <v>17307.520191343112</v>
      </c>
      <c r="F28" s="55">
        <v>17839.182169723284</v>
      </c>
      <c r="G28" s="68">
        <v>72395.975602035527</v>
      </c>
      <c r="H28" s="105">
        <v>10</v>
      </c>
      <c r="I28" s="36">
        <v>73459.926545647584</v>
      </c>
      <c r="J28" s="36">
        <v>69585.092620471914</v>
      </c>
      <c r="K28" s="56">
        <v>72260.819846256491</v>
      </c>
      <c r="L28" s="70">
        <v>75284.047914377312</v>
      </c>
      <c r="M28" s="105">
        <v>11</v>
      </c>
      <c r="N28" s="36">
        <v>77314.089671149093</v>
      </c>
      <c r="O28" s="36">
        <v>71406.815108344017</v>
      </c>
      <c r="P28" s="56">
        <v>74990.150292260572</v>
      </c>
      <c r="Q28" s="70">
        <v>77465.966720770593</v>
      </c>
      <c r="R28" s="105">
        <v>11</v>
      </c>
      <c r="S28" s="36">
        <v>79674.845922557666</v>
      </c>
      <c r="T28" s="36">
        <v>70051.914194384139</v>
      </c>
      <c r="U28" s="56">
        <v>77129.316408117666</v>
      </c>
      <c r="V28" s="70">
        <v>80014.515048636342</v>
      </c>
      <c r="W28" s="105">
        <v>10</v>
      </c>
      <c r="X28" s="36">
        <v>82845.705944526533</v>
      </c>
      <c r="Y28" s="36">
        <v>67998.577280460668</v>
      </c>
      <c r="Z28" s="56">
        <v>79119.688678951963</v>
      </c>
      <c r="AA28" s="70">
        <v>81855.749472771218</v>
      </c>
      <c r="AB28" s="105">
        <v>6</v>
      </c>
      <c r="AC28" s="36">
        <v>85701.015107241255</v>
      </c>
      <c r="AD28" s="36">
        <v>66486.286280989691</v>
      </c>
      <c r="AE28" s="55">
        <v>80000.098340101787</v>
      </c>
      <c r="AF28" s="72" t="str">
        <f t="shared" si="0"/>
        <v>TMUS</v>
      </c>
    </row>
    <row r="29" spans="1:32" ht="14.5" x14ac:dyDescent="0.35">
      <c r="A29" s="71" t="s">
        <v>17</v>
      </c>
      <c r="B29" s="68">
        <v>2920.2775816881194</v>
      </c>
      <c r="C29" s="36">
        <v>11</v>
      </c>
      <c r="D29" s="36">
        <v>2969.0720947092086</v>
      </c>
      <c r="E29" s="36">
        <v>2699.424</v>
      </c>
      <c r="F29" s="55">
        <v>2900.7536767174938</v>
      </c>
      <c r="G29" s="68">
        <v>11422.166173484566</v>
      </c>
      <c r="H29" s="105">
        <v>10</v>
      </c>
      <c r="I29" s="36">
        <v>11703.345159237542</v>
      </c>
      <c r="J29" s="36">
        <v>11039.873499999998</v>
      </c>
      <c r="K29" s="56">
        <v>11400.184635257485</v>
      </c>
      <c r="L29" s="70">
        <v>11626.599164385661</v>
      </c>
      <c r="M29" s="105">
        <v>11</v>
      </c>
      <c r="N29" s="36">
        <v>11772.95568845764</v>
      </c>
      <c r="O29" s="36">
        <v>10636.24336205</v>
      </c>
      <c r="P29" s="56">
        <v>11473.609879206184</v>
      </c>
      <c r="Q29" s="70">
        <v>11814.818917967736</v>
      </c>
      <c r="R29" s="105">
        <v>11</v>
      </c>
      <c r="S29" s="36">
        <v>12744.346105903964</v>
      </c>
      <c r="T29" s="36">
        <v>10907.149446101248</v>
      </c>
      <c r="U29" s="56">
        <v>11783.888310624723</v>
      </c>
      <c r="V29" s="70">
        <v>11866.311518085517</v>
      </c>
      <c r="W29" s="105">
        <v>10</v>
      </c>
      <c r="X29" s="36">
        <v>12342.663145468749</v>
      </c>
      <c r="Y29" s="36">
        <v>11184.828182253777</v>
      </c>
      <c r="Z29" s="56">
        <v>11816.21744952062</v>
      </c>
      <c r="AA29" s="70">
        <v>11875.108439410669</v>
      </c>
      <c r="AB29" s="105">
        <v>6</v>
      </c>
      <c r="AC29" s="36">
        <v>12216.553638605932</v>
      </c>
      <c r="AD29" s="36">
        <v>11309.542440291951</v>
      </c>
      <c r="AE29" s="55">
        <v>11816.999095166275</v>
      </c>
      <c r="AF29" s="72" t="str">
        <f t="shared" si="0"/>
        <v>Europe</v>
      </c>
    </row>
    <row r="30" spans="1:32" ht="14.5" x14ac:dyDescent="0.35">
      <c r="A30" s="71" t="s">
        <v>18</v>
      </c>
      <c r="B30" s="68">
        <v>1</v>
      </c>
      <c r="C30" s="36">
        <v>10</v>
      </c>
      <c r="D30" s="36">
        <v>3.3824628608947802</v>
      </c>
      <c r="E30" s="36">
        <v>0</v>
      </c>
      <c r="F30" s="55">
        <v>0.94523263421234505</v>
      </c>
      <c r="G30" s="68">
        <v>29</v>
      </c>
      <c r="H30" s="105">
        <v>9</v>
      </c>
      <c r="I30" s="36">
        <v>108.71699631932981</v>
      </c>
      <c r="J30" s="36">
        <v>26</v>
      </c>
      <c r="K30" s="56">
        <v>36.949666257703306</v>
      </c>
      <c r="L30" s="70">
        <v>2.4500000000000002</v>
      </c>
      <c r="M30" s="105">
        <v>10</v>
      </c>
      <c r="N30" s="36">
        <v>13.556918994108209</v>
      </c>
      <c r="O30" s="36">
        <v>0</v>
      </c>
      <c r="P30" s="56">
        <v>3.1456918994108207</v>
      </c>
      <c r="Q30" s="70">
        <v>2.4500000000000002</v>
      </c>
      <c r="R30" s="105">
        <v>10</v>
      </c>
      <c r="S30" s="36">
        <v>15.51324856906327</v>
      </c>
      <c r="T30" s="36">
        <v>0</v>
      </c>
      <c r="U30" s="56">
        <v>3.3893248569063275</v>
      </c>
      <c r="V30" s="70">
        <v>1</v>
      </c>
      <c r="W30" s="105">
        <v>9</v>
      </c>
      <c r="X30" s="36">
        <v>15.53054782435721</v>
      </c>
      <c r="Y30" s="36">
        <v>0</v>
      </c>
      <c r="Z30" s="56">
        <v>3.37832753603969</v>
      </c>
      <c r="AA30" s="70">
        <v>2.4500000000000002</v>
      </c>
      <c r="AB30" s="105">
        <v>6</v>
      </c>
      <c r="AC30" s="36">
        <v>5.4836320000000001</v>
      </c>
      <c r="AD30" s="36">
        <v>0</v>
      </c>
      <c r="AE30" s="55">
        <v>2.5639386666666666</v>
      </c>
      <c r="AF30" s="72" t="str">
        <f t="shared" si="0"/>
        <v>Group Development</v>
      </c>
    </row>
    <row r="31" spans="1:32" ht="14.5" x14ac:dyDescent="0.35">
      <c r="A31" s="71" t="s">
        <v>20</v>
      </c>
      <c r="B31" s="68">
        <v>769.05100000000004</v>
      </c>
      <c r="C31" s="36">
        <v>11</v>
      </c>
      <c r="D31" s="36">
        <v>909.30749089434369</v>
      </c>
      <c r="E31" s="36">
        <v>746.86757990867579</v>
      </c>
      <c r="F31" s="55">
        <v>782.46225129397055</v>
      </c>
      <c r="G31" s="68">
        <v>3154.0312640791481</v>
      </c>
      <c r="H31" s="36">
        <v>10</v>
      </c>
      <c r="I31" s="36">
        <v>3656.6164454033569</v>
      </c>
      <c r="J31" s="36">
        <v>3076.5410056550422</v>
      </c>
      <c r="K31" s="56">
        <v>3209.5676367216693</v>
      </c>
      <c r="L31" s="70">
        <v>3154.9190023280003</v>
      </c>
      <c r="M31" s="36">
        <v>11</v>
      </c>
      <c r="N31" s="36">
        <v>3609.1396060460388</v>
      </c>
      <c r="O31" s="36">
        <v>3036.9564095546157</v>
      </c>
      <c r="P31" s="56">
        <v>3207.1460953652349</v>
      </c>
      <c r="Q31" s="70">
        <v>3173.8485163419682</v>
      </c>
      <c r="R31" s="36">
        <v>11</v>
      </c>
      <c r="S31" s="36">
        <v>3577.5744417287638</v>
      </c>
      <c r="T31" s="36">
        <v>3021.7716275068424</v>
      </c>
      <c r="U31" s="56">
        <v>3207.0026427976131</v>
      </c>
      <c r="V31" s="70">
        <v>3163.1997640791478</v>
      </c>
      <c r="W31" s="36">
        <v>10</v>
      </c>
      <c r="X31" s="36">
        <v>3545.7482556255695</v>
      </c>
      <c r="Y31" s="36">
        <v>3027.8151707618563</v>
      </c>
      <c r="Z31" s="56">
        <v>3222.2618030904287</v>
      </c>
      <c r="AA31" s="70">
        <v>3163.1997640791478</v>
      </c>
      <c r="AB31" s="36">
        <v>6</v>
      </c>
      <c r="AC31" s="36">
        <v>3420.986887949558</v>
      </c>
      <c r="AD31" s="36">
        <v>3033.87080110338</v>
      </c>
      <c r="AE31" s="55">
        <v>3175.7804194795822</v>
      </c>
      <c r="AF31" s="72" t="str">
        <f t="shared" si="0"/>
        <v>T-Systems</v>
      </c>
    </row>
    <row r="32" spans="1:32" ht="14.5" x14ac:dyDescent="0.35">
      <c r="A32" s="109" t="s">
        <v>21</v>
      </c>
      <c r="B32" s="110">
        <v>47.94</v>
      </c>
      <c r="C32" s="111">
        <v>11</v>
      </c>
      <c r="D32" s="112">
        <v>520.27110890362997</v>
      </c>
      <c r="E32" s="113">
        <v>35</v>
      </c>
      <c r="F32" s="114">
        <v>99.174112853216513</v>
      </c>
      <c r="G32" s="115">
        <v>183.36630417495007</v>
      </c>
      <c r="H32" s="113">
        <v>9</v>
      </c>
      <c r="I32" s="113">
        <v>2167.6719506123441</v>
      </c>
      <c r="J32" s="113">
        <v>160</v>
      </c>
      <c r="K32" s="116">
        <v>402.50248747308808</v>
      </c>
      <c r="L32" s="117">
        <v>189.89952</v>
      </c>
      <c r="M32" s="113">
        <v>10</v>
      </c>
      <c r="N32" s="113">
        <v>2122.9878531663921</v>
      </c>
      <c r="O32" s="113">
        <v>160</v>
      </c>
      <c r="P32" s="116">
        <v>383.83532180765735</v>
      </c>
      <c r="Q32" s="117">
        <v>188.53549710800007</v>
      </c>
      <c r="R32" s="113">
        <v>10</v>
      </c>
      <c r="S32" s="113">
        <v>2092.9417626110398</v>
      </c>
      <c r="T32" s="113">
        <v>160</v>
      </c>
      <c r="U32" s="116">
        <v>381.88854988268616</v>
      </c>
      <c r="V32" s="117">
        <v>184.56771863642109</v>
      </c>
      <c r="W32" s="113">
        <v>9</v>
      </c>
      <c r="X32" s="113">
        <v>2063.0084150604957</v>
      </c>
      <c r="Y32" s="113">
        <v>160</v>
      </c>
      <c r="Z32" s="116">
        <v>398.61664776139219</v>
      </c>
      <c r="AA32" s="117">
        <v>176.17686728655946</v>
      </c>
      <c r="AB32" s="113">
        <v>6</v>
      </c>
      <c r="AC32" s="113">
        <v>300</v>
      </c>
      <c r="AD32" s="113">
        <v>158.7095728049635</v>
      </c>
      <c r="AE32" s="118">
        <v>194.15956920118037</v>
      </c>
      <c r="AF32" s="119" t="str">
        <f t="shared" si="0"/>
        <v>GHS</v>
      </c>
    </row>
    <row r="33" spans="1:32" s="94" customFormat="1" ht="12.75" customHeight="1" x14ac:dyDescent="0.35">
      <c r="A33" s="120"/>
      <c r="B33" s="121"/>
      <c r="C33" s="122"/>
      <c r="D33" s="122"/>
      <c r="E33" s="122"/>
      <c r="F33" s="122"/>
      <c r="G33" s="121"/>
      <c r="H33" s="122"/>
      <c r="I33" s="122"/>
      <c r="J33" s="122"/>
      <c r="K33" s="123"/>
      <c r="L33" s="91"/>
      <c r="M33" s="124"/>
      <c r="N33" s="122"/>
      <c r="O33" s="122"/>
      <c r="P33" s="123"/>
      <c r="Q33" s="91"/>
      <c r="R33" s="124"/>
      <c r="S33" s="122"/>
      <c r="T33" s="122"/>
      <c r="U33" s="123"/>
      <c r="V33" s="91"/>
      <c r="W33" s="124"/>
      <c r="X33" s="122"/>
      <c r="Y33" s="122"/>
      <c r="Z33" s="123"/>
      <c r="AA33" s="91"/>
      <c r="AB33" s="124"/>
      <c r="AC33" s="122"/>
      <c r="AD33" s="122"/>
      <c r="AE33" s="125"/>
      <c r="AF33" s="126"/>
    </row>
    <row r="34" spans="1:32" ht="18" customHeight="1" x14ac:dyDescent="0.35">
      <c r="A34" s="95" t="s">
        <v>26</v>
      </c>
      <c r="B34" s="96"/>
      <c r="C34" s="97"/>
      <c r="D34" s="97"/>
      <c r="E34" s="97"/>
      <c r="F34" s="98"/>
      <c r="G34" s="99"/>
      <c r="H34" s="98"/>
      <c r="I34" s="98"/>
      <c r="J34" s="98"/>
      <c r="K34" s="97"/>
      <c r="L34" s="99"/>
      <c r="M34" s="98"/>
      <c r="N34" s="98"/>
      <c r="O34" s="98"/>
      <c r="P34" s="97"/>
      <c r="Q34" s="99"/>
      <c r="R34" s="98"/>
      <c r="S34" s="98"/>
      <c r="T34" s="98"/>
      <c r="U34" s="97"/>
      <c r="V34" s="99"/>
      <c r="W34" s="98"/>
      <c r="X34" s="98"/>
      <c r="Y34" s="98"/>
      <c r="Z34" s="97"/>
      <c r="AA34" s="99"/>
      <c r="AB34" s="98"/>
      <c r="AC34" s="98"/>
      <c r="AD34" s="98"/>
      <c r="AE34" s="102"/>
      <c r="AF34" s="127" t="str">
        <f t="shared" si="0"/>
        <v>Adj. EBITDA AL [€ million]</v>
      </c>
    </row>
    <row r="35" spans="1:32" ht="14.5" x14ac:dyDescent="0.35">
      <c r="A35" s="25" t="s">
        <v>7</v>
      </c>
      <c r="B35" s="26">
        <v>2620.2481759712628</v>
      </c>
      <c r="C35" s="27">
        <v>15</v>
      </c>
      <c r="D35" s="27">
        <v>2653.75080453389</v>
      </c>
      <c r="E35" s="27">
        <v>2579.8135078543555</v>
      </c>
      <c r="F35" s="67">
        <v>2620.0299073672504</v>
      </c>
      <c r="G35" s="68">
        <v>10206.336598443977</v>
      </c>
      <c r="H35" s="29">
        <v>14</v>
      </c>
      <c r="I35" s="29">
        <v>10245.348521626427</v>
      </c>
      <c r="J35" s="29">
        <v>10129.229831792567</v>
      </c>
      <c r="K35" s="69">
        <v>10200.109561105399</v>
      </c>
      <c r="L35" s="70">
        <v>10476.177393186988</v>
      </c>
      <c r="M35" s="29">
        <v>15</v>
      </c>
      <c r="N35" s="29">
        <v>10721.22151479579</v>
      </c>
      <c r="O35" s="29">
        <v>10106.175899836166</v>
      </c>
      <c r="P35" s="69">
        <v>10449.033557398214</v>
      </c>
      <c r="Q35" s="70">
        <v>10680.656696588001</v>
      </c>
      <c r="R35" s="29">
        <v>15</v>
      </c>
      <c r="S35" s="29">
        <v>10999.788060154689</v>
      </c>
      <c r="T35" s="29">
        <v>10295.25287638695</v>
      </c>
      <c r="U35" s="69">
        <v>10675.807656431774</v>
      </c>
      <c r="V35" s="70">
        <v>10871.924624631003</v>
      </c>
      <c r="W35" s="29">
        <v>14</v>
      </c>
      <c r="X35" s="29">
        <v>11385.559749657757</v>
      </c>
      <c r="Y35" s="29">
        <v>10463.908347602162</v>
      </c>
      <c r="Z35" s="69">
        <v>10931.677894118387</v>
      </c>
      <c r="AA35" s="70">
        <v>11046.958993648819</v>
      </c>
      <c r="AB35" s="29">
        <v>10</v>
      </c>
      <c r="AC35" s="29">
        <v>11768.966365236294</v>
      </c>
      <c r="AD35" s="29">
        <v>10366.589878910312</v>
      </c>
      <c r="AE35" s="67">
        <v>11086.508192153426</v>
      </c>
      <c r="AF35" s="33" t="str">
        <f t="shared" si="0"/>
        <v>Germany</v>
      </c>
    </row>
    <row r="36" spans="1:32" ht="14.5" x14ac:dyDescent="0.35">
      <c r="A36" s="25" t="s">
        <v>25</v>
      </c>
      <c r="B36" s="26">
        <v>6699.2870370370365</v>
      </c>
      <c r="C36" s="27">
        <v>15</v>
      </c>
      <c r="D36" s="27">
        <v>6919.0958751930548</v>
      </c>
      <c r="E36" s="27">
        <v>6583.2361736254807</v>
      </c>
      <c r="F36" s="67">
        <v>6715.4791673950995</v>
      </c>
      <c r="G36" s="68">
        <v>26544.049340569531</v>
      </c>
      <c r="H36" s="29">
        <v>14</v>
      </c>
      <c r="I36" s="29">
        <v>27023.503780585452</v>
      </c>
      <c r="J36" s="29">
        <v>26245.378098302732</v>
      </c>
      <c r="K36" s="69">
        <v>26552.074529410409</v>
      </c>
      <c r="L36" s="70">
        <v>28919.60373340948</v>
      </c>
      <c r="M36" s="29">
        <v>15</v>
      </c>
      <c r="N36" s="29">
        <v>29798.172538536248</v>
      </c>
      <c r="O36" s="29">
        <v>26768.169319445769</v>
      </c>
      <c r="P36" s="69">
        <v>28642.805242853603</v>
      </c>
      <c r="Q36" s="70">
        <v>30937.291666666664</v>
      </c>
      <c r="R36" s="29">
        <v>15</v>
      </c>
      <c r="S36" s="29">
        <v>31913.192704375873</v>
      </c>
      <c r="T36" s="29">
        <v>26558.562281527233</v>
      </c>
      <c r="U36" s="69">
        <v>30307.376565232957</v>
      </c>
      <c r="V36" s="70">
        <v>32908.252251469734</v>
      </c>
      <c r="W36" s="29">
        <v>14</v>
      </c>
      <c r="X36" s="29">
        <v>34157.92565129602</v>
      </c>
      <c r="Y36" s="29">
        <v>25696.448591429547</v>
      </c>
      <c r="Z36" s="69">
        <v>32278.46789026236</v>
      </c>
      <c r="AA36" s="70">
        <v>34146.256099587168</v>
      </c>
      <c r="AB36" s="29">
        <v>10</v>
      </c>
      <c r="AC36" s="29">
        <v>39066.944540942328</v>
      </c>
      <c r="AD36" s="29">
        <v>24895.977535037382</v>
      </c>
      <c r="AE36" s="67">
        <v>33681.809198264491</v>
      </c>
      <c r="AF36" s="33" t="str">
        <f t="shared" si="0"/>
        <v>TMUS</v>
      </c>
    </row>
    <row r="37" spans="1:32" ht="14.5" x14ac:dyDescent="0.35">
      <c r="A37" s="34" t="s">
        <v>27</v>
      </c>
      <c r="B37" s="29">
        <v>7260.7718735266471</v>
      </c>
      <c r="C37" s="36">
        <v>9</v>
      </c>
      <c r="D37" s="36">
        <v>7443.0301335646727</v>
      </c>
      <c r="E37" s="36">
        <v>7199.8006086747864</v>
      </c>
      <c r="F37" s="55">
        <v>7286.5123401998962</v>
      </c>
      <c r="G37" s="29">
        <v>28627.599684790483</v>
      </c>
      <c r="H37" s="36">
        <v>8</v>
      </c>
      <c r="I37" s="36">
        <v>28990.943244494498</v>
      </c>
      <c r="J37" s="36">
        <v>28486.114795432721</v>
      </c>
      <c r="K37" s="56">
        <v>28682.987181060045</v>
      </c>
      <c r="L37" s="57">
        <v>30986.857565939103</v>
      </c>
      <c r="M37" s="36">
        <v>9</v>
      </c>
      <c r="N37" s="36">
        <v>31489.152014861509</v>
      </c>
      <c r="O37" s="36">
        <v>28909.622865001435</v>
      </c>
      <c r="P37" s="56">
        <v>30689.06440142919</v>
      </c>
      <c r="Q37" s="57">
        <v>32947.324789794504</v>
      </c>
      <c r="R37" s="36">
        <v>9</v>
      </c>
      <c r="S37" s="36">
        <v>33731.61218142126</v>
      </c>
      <c r="T37" s="36">
        <v>30030.273536866342</v>
      </c>
      <c r="U37" s="56">
        <v>32585.250302429369</v>
      </c>
      <c r="V37" s="57">
        <v>34900.445681596553</v>
      </c>
      <c r="W37" s="36">
        <v>8</v>
      </c>
      <c r="X37" s="36">
        <v>35865.821933860825</v>
      </c>
      <c r="Y37" s="36">
        <v>33551.762495962343</v>
      </c>
      <c r="Z37" s="56">
        <v>34894.925008479411</v>
      </c>
      <c r="AA37" s="57">
        <v>36636.369040434125</v>
      </c>
      <c r="AB37" s="36">
        <v>6</v>
      </c>
      <c r="AC37" s="36">
        <v>41020.291767989445</v>
      </c>
      <c r="AD37" s="36">
        <v>35039.149441012232</v>
      </c>
      <c r="AE37" s="55">
        <v>36995.5349515977</v>
      </c>
      <c r="AF37" s="41" t="str">
        <f t="shared" si="0"/>
        <v>TMUS in $ (IFRS)</v>
      </c>
    </row>
    <row r="38" spans="1:32" ht="14.5" x14ac:dyDescent="0.35">
      <c r="A38" s="34" t="s">
        <v>28</v>
      </c>
      <c r="B38" s="29">
        <v>7459</v>
      </c>
      <c r="C38" s="36">
        <v>11</v>
      </c>
      <c r="D38" s="36">
        <v>7635.3102896731507</v>
      </c>
      <c r="E38" s="36">
        <v>6836.4096356577111</v>
      </c>
      <c r="F38" s="55">
        <v>7412.8961263162728</v>
      </c>
      <c r="G38" s="29">
        <v>29416.455589916877</v>
      </c>
      <c r="H38" s="36">
        <v>10</v>
      </c>
      <c r="I38" s="36">
        <v>29790.943244494498</v>
      </c>
      <c r="J38" s="36">
        <v>27020.105483823565</v>
      </c>
      <c r="K38" s="56">
        <v>29207.434917681792</v>
      </c>
      <c r="L38" s="57">
        <v>31821.191336716347</v>
      </c>
      <c r="M38" s="36">
        <v>11</v>
      </c>
      <c r="N38" s="36">
        <v>32072.615205949289</v>
      </c>
      <c r="O38" s="36">
        <v>27953.833696949918</v>
      </c>
      <c r="P38" s="56">
        <v>31176.48909711442</v>
      </c>
      <c r="Q38" s="57">
        <v>33781.587138486728</v>
      </c>
      <c r="R38" s="36">
        <v>11</v>
      </c>
      <c r="S38" s="36">
        <v>34308.852339594669</v>
      </c>
      <c r="T38" s="36">
        <v>29721.510569171482</v>
      </c>
      <c r="U38" s="56">
        <v>33083.170373138208</v>
      </c>
      <c r="V38" s="57">
        <v>35683.850681596552</v>
      </c>
      <c r="W38" s="36">
        <v>10</v>
      </c>
      <c r="X38" s="36">
        <v>36665.821933860825</v>
      </c>
      <c r="Y38" s="36">
        <v>32033.524286013624</v>
      </c>
      <c r="Z38" s="56">
        <v>35393.043742694827</v>
      </c>
      <c r="AA38" s="57">
        <v>36705.670422109848</v>
      </c>
      <c r="AB38" s="36">
        <v>6</v>
      </c>
      <c r="AC38" s="36">
        <v>41820.291767989445</v>
      </c>
      <c r="AD38" s="36">
        <v>35839.149441012232</v>
      </c>
      <c r="AE38" s="55">
        <v>37488.802911494335</v>
      </c>
      <c r="AF38" s="41" t="str">
        <f t="shared" si="0"/>
        <v>TMUS in $ (US GAAP)</v>
      </c>
    </row>
    <row r="39" spans="1:32" ht="14.5" x14ac:dyDescent="0.35">
      <c r="A39" s="34" t="s">
        <v>29</v>
      </c>
      <c r="B39" s="29">
        <v>7374.518963885459</v>
      </c>
      <c r="C39" s="36">
        <v>6</v>
      </c>
      <c r="D39" s="36">
        <v>7445.3935672042526</v>
      </c>
      <c r="E39" s="36">
        <v>7206.1782620540735</v>
      </c>
      <c r="F39" s="55">
        <v>7358.2731594817969</v>
      </c>
      <c r="G39" s="29">
        <v>29087.262439453145</v>
      </c>
      <c r="H39" s="36">
        <v>5</v>
      </c>
      <c r="I39" s="36">
        <v>31389.113654110013</v>
      </c>
      <c r="J39" s="36">
        <v>28690.943244494498</v>
      </c>
      <c r="K39" s="56">
        <v>29446.049160195329</v>
      </c>
      <c r="L39" s="57">
        <v>31395.264363778217</v>
      </c>
      <c r="M39" s="36">
        <v>6</v>
      </c>
      <c r="N39" s="36">
        <v>33302.671362726687</v>
      </c>
      <c r="O39" s="36">
        <v>29009.941579756069</v>
      </c>
      <c r="P39" s="56">
        <v>31209.418260113733</v>
      </c>
      <c r="Q39" s="57">
        <v>33486.814115765694</v>
      </c>
      <c r="R39" s="36">
        <v>6</v>
      </c>
      <c r="S39" s="36">
        <v>35754.255580091864</v>
      </c>
      <c r="T39" s="36">
        <v>30437.530979757328</v>
      </c>
      <c r="U39" s="56">
        <v>33081.645450107833</v>
      </c>
      <c r="V39" s="57">
        <v>35565.821933860825</v>
      </c>
      <c r="W39" s="36">
        <v>5</v>
      </c>
      <c r="X39" s="36">
        <v>38212.083031997521</v>
      </c>
      <c r="Y39" s="36">
        <v>33906.505619593401</v>
      </c>
      <c r="Z39" s="56">
        <v>35809.077490004973</v>
      </c>
      <c r="AA39" s="57">
        <v>37418.429140710126</v>
      </c>
      <c r="AB39" s="36">
        <v>4</v>
      </c>
      <c r="AC39" s="36">
        <v>40721.291767989445</v>
      </c>
      <c r="AD39" s="36">
        <v>35752.365124229909</v>
      </c>
      <c r="AE39" s="55">
        <v>37827.628793409895</v>
      </c>
      <c r="AF39" s="41" t="str">
        <f t="shared" si="0"/>
        <v>TMUS ex handset leasing in $ (US GAAP)</v>
      </c>
    </row>
    <row r="40" spans="1:32" ht="14.5" x14ac:dyDescent="0.35">
      <c r="A40" s="25" t="s">
        <v>17</v>
      </c>
      <c r="B40" s="26">
        <v>1069.4649872687585</v>
      </c>
      <c r="C40" s="27">
        <v>15</v>
      </c>
      <c r="D40" s="27">
        <v>1096.449661376887</v>
      </c>
      <c r="E40" s="27">
        <v>1006.5696</v>
      </c>
      <c r="F40" s="67">
        <v>1067.7130182042358</v>
      </c>
      <c r="G40" s="68">
        <v>4070.4386482586478</v>
      </c>
      <c r="H40" s="29">
        <v>14</v>
      </c>
      <c r="I40" s="29">
        <v>4149.9783415737738</v>
      </c>
      <c r="J40" s="29">
        <v>3930.1493999999998</v>
      </c>
      <c r="K40" s="69">
        <v>4070.571206078107</v>
      </c>
      <c r="L40" s="70">
        <v>4157.3452602266698</v>
      </c>
      <c r="M40" s="29">
        <v>15</v>
      </c>
      <c r="N40" s="29">
        <v>4239.3191746352877</v>
      </c>
      <c r="O40" s="29">
        <v>3771.4973448199994</v>
      </c>
      <c r="P40" s="69">
        <v>4132.4816833643963</v>
      </c>
      <c r="Q40" s="70">
        <v>4250.3015839282816</v>
      </c>
      <c r="R40" s="29">
        <v>15</v>
      </c>
      <c r="S40" s="29">
        <v>4385.5634944548465</v>
      </c>
      <c r="T40" s="29">
        <v>3906.9503868456236</v>
      </c>
      <c r="U40" s="69">
        <v>4229.7661504344478</v>
      </c>
      <c r="V40" s="70">
        <v>4341.7511170718717</v>
      </c>
      <c r="W40" s="29">
        <v>14</v>
      </c>
      <c r="X40" s="29">
        <v>4504.8385081966399</v>
      </c>
      <c r="Y40" s="29">
        <v>4045.7897549218883</v>
      </c>
      <c r="Z40" s="69">
        <v>4314.7446243043205</v>
      </c>
      <c r="AA40" s="70">
        <v>4377.8597026761418</v>
      </c>
      <c r="AB40" s="29">
        <v>10</v>
      </c>
      <c r="AC40" s="29">
        <v>4518.4873356914977</v>
      </c>
      <c r="AD40" s="29">
        <v>4188.1001072000599</v>
      </c>
      <c r="AE40" s="67">
        <v>4371.5151352030107</v>
      </c>
      <c r="AF40" s="33" t="str">
        <f t="shared" si="0"/>
        <v>Europe</v>
      </c>
    </row>
    <row r="41" spans="1:32" ht="14.5" x14ac:dyDescent="0.35">
      <c r="A41" s="25" t="s">
        <v>18</v>
      </c>
      <c r="B41" s="26">
        <v>-6</v>
      </c>
      <c r="C41" s="27">
        <v>15</v>
      </c>
      <c r="D41" s="27">
        <v>2.6</v>
      </c>
      <c r="E41" s="27">
        <v>-20</v>
      </c>
      <c r="F41" s="67">
        <v>-6.4933333333333341</v>
      </c>
      <c r="G41" s="68">
        <v>49</v>
      </c>
      <c r="H41" s="29">
        <v>14</v>
      </c>
      <c r="I41" s="29">
        <v>65.2</v>
      </c>
      <c r="J41" s="29">
        <v>-5</v>
      </c>
      <c r="K41" s="69">
        <v>47.1798</v>
      </c>
      <c r="L41" s="70">
        <v>-24</v>
      </c>
      <c r="M41" s="29">
        <v>15</v>
      </c>
      <c r="N41" s="29">
        <v>10.4</v>
      </c>
      <c r="O41" s="29">
        <v>-40</v>
      </c>
      <c r="P41" s="69">
        <v>-19.383333333333333</v>
      </c>
      <c r="Q41" s="70">
        <v>-24</v>
      </c>
      <c r="R41" s="29">
        <v>15</v>
      </c>
      <c r="S41" s="29">
        <v>0</v>
      </c>
      <c r="T41" s="29">
        <v>-40</v>
      </c>
      <c r="U41" s="69">
        <v>-20.086966666666669</v>
      </c>
      <c r="V41" s="70">
        <v>-22</v>
      </c>
      <c r="W41" s="29">
        <v>14</v>
      </c>
      <c r="X41" s="29">
        <v>0</v>
      </c>
      <c r="Y41" s="29">
        <v>-40</v>
      </c>
      <c r="Z41" s="69">
        <v>-17.214285714285715</v>
      </c>
      <c r="AA41" s="70">
        <v>-24</v>
      </c>
      <c r="AB41" s="29">
        <v>10</v>
      </c>
      <c r="AC41" s="29">
        <v>0</v>
      </c>
      <c r="AD41" s="29">
        <v>-40</v>
      </c>
      <c r="AE41" s="67">
        <v>-21.6</v>
      </c>
      <c r="AF41" s="33" t="str">
        <f t="shared" si="0"/>
        <v>Group Development</v>
      </c>
    </row>
    <row r="42" spans="1:32" ht="14.5" x14ac:dyDescent="0.35">
      <c r="A42" s="34" t="s">
        <v>19</v>
      </c>
      <c r="B42" s="29">
        <v>0</v>
      </c>
      <c r="C42" s="36">
        <v>8</v>
      </c>
      <c r="D42" s="36">
        <v>0</v>
      </c>
      <c r="E42" s="36">
        <v>0</v>
      </c>
      <c r="F42" s="55">
        <v>0</v>
      </c>
      <c r="G42" s="29">
        <v>73</v>
      </c>
      <c r="H42" s="36">
        <v>7</v>
      </c>
      <c r="I42" s="36">
        <v>73</v>
      </c>
      <c r="J42" s="36">
        <v>71.3172</v>
      </c>
      <c r="K42" s="56">
        <v>72.759600000000006</v>
      </c>
      <c r="L42" s="57">
        <v>0</v>
      </c>
      <c r="M42" s="36">
        <v>8</v>
      </c>
      <c r="N42" s="36">
        <v>0</v>
      </c>
      <c r="O42" s="36">
        <v>-5.15</v>
      </c>
      <c r="P42" s="56">
        <v>-0.64375000000000004</v>
      </c>
      <c r="Q42" s="57">
        <v>0</v>
      </c>
      <c r="R42" s="36">
        <v>8</v>
      </c>
      <c r="S42" s="36">
        <v>0</v>
      </c>
      <c r="T42" s="36">
        <v>-5.3045000000000009</v>
      </c>
      <c r="U42" s="56">
        <v>-0.66306250000000011</v>
      </c>
      <c r="V42" s="57">
        <v>0</v>
      </c>
      <c r="W42" s="36">
        <v>7</v>
      </c>
      <c r="X42" s="36">
        <v>0</v>
      </c>
      <c r="Y42" s="36">
        <v>0</v>
      </c>
      <c r="Z42" s="56">
        <v>0</v>
      </c>
      <c r="AA42" s="57">
        <v>0</v>
      </c>
      <c r="AB42" s="36">
        <v>5</v>
      </c>
      <c r="AC42" s="36">
        <v>0</v>
      </c>
      <c r="AD42" s="36">
        <v>0</v>
      </c>
      <c r="AE42" s="55">
        <v>0</v>
      </c>
      <c r="AF42" s="41" t="str">
        <f t="shared" si="0"/>
        <v>GD Towers</v>
      </c>
    </row>
    <row r="43" spans="1:32" ht="14.5" x14ac:dyDescent="0.35">
      <c r="A43" s="25" t="s">
        <v>20</v>
      </c>
      <c r="B43" s="26">
        <v>85.136175999999992</v>
      </c>
      <c r="C43" s="27">
        <v>15</v>
      </c>
      <c r="D43" s="27">
        <v>90</v>
      </c>
      <c r="E43" s="27">
        <v>74.16</v>
      </c>
      <c r="F43" s="67">
        <v>83.745509061733628</v>
      </c>
      <c r="G43" s="68">
        <v>303.61092399999995</v>
      </c>
      <c r="H43" s="29">
        <v>14</v>
      </c>
      <c r="I43" s="29">
        <v>329.44</v>
      </c>
      <c r="J43" s="29">
        <v>289.995</v>
      </c>
      <c r="K43" s="69">
        <v>305.35292997658445</v>
      </c>
      <c r="L43" s="70">
        <v>306.32400000000001</v>
      </c>
      <c r="M43" s="29">
        <v>15</v>
      </c>
      <c r="N43" s="29">
        <v>376.62619999999998</v>
      </c>
      <c r="O43" s="29">
        <v>267.09734999999995</v>
      </c>
      <c r="P43" s="69">
        <v>310.37077424257512</v>
      </c>
      <c r="Q43" s="70">
        <v>310.76649200025003</v>
      </c>
      <c r="R43" s="29">
        <v>15</v>
      </c>
      <c r="S43" s="29">
        <v>376.62619999999998</v>
      </c>
      <c r="T43" s="29">
        <v>263.46637649999997</v>
      </c>
      <c r="U43" s="69">
        <v>313.18180265996943</v>
      </c>
      <c r="V43" s="70">
        <v>317.68546827981891</v>
      </c>
      <c r="W43" s="29">
        <v>14</v>
      </c>
      <c r="X43" s="29">
        <v>376.62619999999998</v>
      </c>
      <c r="Y43" s="29">
        <v>269.22000000000003</v>
      </c>
      <c r="Z43" s="69">
        <v>319.11201380083588</v>
      </c>
      <c r="AA43" s="70">
        <v>323.45416258701528</v>
      </c>
      <c r="AB43" s="29">
        <v>10</v>
      </c>
      <c r="AC43" s="29">
        <v>376.62619999999998</v>
      </c>
      <c r="AD43" s="29">
        <v>269.22000000000003</v>
      </c>
      <c r="AE43" s="67">
        <v>322.24404718298308</v>
      </c>
      <c r="AF43" s="33" t="str">
        <f t="shared" si="0"/>
        <v>T-Systems</v>
      </c>
    </row>
    <row r="44" spans="1:32" s="128" customFormat="1" ht="14.5" x14ac:dyDescent="0.35">
      <c r="A44" s="25" t="s">
        <v>21</v>
      </c>
      <c r="B44" s="26">
        <v>-95.477100000000007</v>
      </c>
      <c r="C44" s="27">
        <v>15</v>
      </c>
      <c r="D44" s="27">
        <v>-50</v>
      </c>
      <c r="E44" s="27">
        <v>-150</v>
      </c>
      <c r="F44" s="67">
        <v>-98.355715215686274</v>
      </c>
      <c r="G44" s="68">
        <v>-533.15959714795008</v>
      </c>
      <c r="H44" s="29">
        <v>14</v>
      </c>
      <c r="I44" s="29">
        <v>-437</v>
      </c>
      <c r="J44" s="29">
        <v>-617.4</v>
      </c>
      <c r="K44" s="69">
        <v>-533.03128884632736</v>
      </c>
      <c r="L44" s="70">
        <v>-526.34721577232767</v>
      </c>
      <c r="M44" s="29">
        <v>15</v>
      </c>
      <c r="N44" s="29">
        <v>-424.30734719999998</v>
      </c>
      <c r="O44" s="29">
        <v>-619.18195000000014</v>
      </c>
      <c r="P44" s="69">
        <v>-520.30922544916871</v>
      </c>
      <c r="Q44" s="70">
        <v>-534.52799999999991</v>
      </c>
      <c r="R44" s="29">
        <v>15</v>
      </c>
      <c r="S44" s="29">
        <v>-415.60138333242696</v>
      </c>
      <c r="T44" s="29">
        <v>-624.82894739999995</v>
      </c>
      <c r="U44" s="69">
        <v>-519.05052320286927</v>
      </c>
      <c r="V44" s="70">
        <v>-506.57343999999995</v>
      </c>
      <c r="W44" s="29">
        <v>14</v>
      </c>
      <c r="X44" s="29">
        <v>-381.5057662873453</v>
      </c>
      <c r="Y44" s="29">
        <v>-630.23715704573976</v>
      </c>
      <c r="Z44" s="69">
        <v>-511.71999834205587</v>
      </c>
      <c r="AA44" s="70">
        <v>-493.43435979099991</v>
      </c>
      <c r="AB44" s="29">
        <v>10</v>
      </c>
      <c r="AC44" s="29">
        <v>-351.01102377916015</v>
      </c>
      <c r="AD44" s="29">
        <v>-600</v>
      </c>
      <c r="AE44" s="67">
        <v>-503.16494090399794</v>
      </c>
      <c r="AF44" s="33" t="str">
        <f t="shared" si="0"/>
        <v>GHS</v>
      </c>
    </row>
    <row r="45" spans="1:32" s="131" customFormat="1" ht="14.5" x14ac:dyDescent="0.35">
      <c r="A45" s="129" t="s">
        <v>22</v>
      </c>
      <c r="B45" s="68">
        <v>-5</v>
      </c>
      <c r="C45" s="36">
        <v>15</v>
      </c>
      <c r="D45" s="36">
        <v>-3.6666666666666665</v>
      </c>
      <c r="E45" s="36">
        <v>-18</v>
      </c>
      <c r="F45" s="55">
        <v>-6.7793441394326326</v>
      </c>
      <c r="G45" s="68">
        <v>-25</v>
      </c>
      <c r="H45" s="36">
        <v>14</v>
      </c>
      <c r="I45" s="36">
        <v>-16.524024065193831</v>
      </c>
      <c r="J45" s="36">
        <v>-121.77576417820926</v>
      </c>
      <c r="K45" s="56">
        <v>-35.077042206644791</v>
      </c>
      <c r="L45" s="70">
        <v>-20</v>
      </c>
      <c r="M45" s="36">
        <v>15</v>
      </c>
      <c r="N45" s="36">
        <v>-17</v>
      </c>
      <c r="O45" s="36">
        <v>-129.10584056586544</v>
      </c>
      <c r="P45" s="56">
        <v>-34.487222765263624</v>
      </c>
      <c r="Q45" s="70">
        <v>-20</v>
      </c>
      <c r="R45" s="36">
        <v>15</v>
      </c>
      <c r="S45" s="36">
        <v>-17</v>
      </c>
      <c r="T45" s="36">
        <v>-137.47630297943667</v>
      </c>
      <c r="U45" s="56">
        <v>-36.445988882632413</v>
      </c>
      <c r="V45" s="70">
        <v>-20</v>
      </c>
      <c r="W45" s="36">
        <v>14</v>
      </c>
      <c r="X45" s="36">
        <v>-17</v>
      </c>
      <c r="Y45" s="36">
        <v>-146.19412607045555</v>
      </c>
      <c r="Z45" s="56">
        <v>-37.899590449395262</v>
      </c>
      <c r="AA45" s="70">
        <v>-26.526438110124992</v>
      </c>
      <c r="AB45" s="36">
        <v>10</v>
      </c>
      <c r="AC45" s="36">
        <v>-17</v>
      </c>
      <c r="AD45" s="36">
        <v>-155.23184730654728</v>
      </c>
      <c r="AE45" s="55">
        <v>-45.678472352679719</v>
      </c>
      <c r="AF45" s="130" t="str">
        <f t="shared" si="0"/>
        <v>Reconciliation</v>
      </c>
    </row>
    <row r="46" spans="1:32" ht="14.5" x14ac:dyDescent="0.35">
      <c r="A46" s="132" t="s">
        <v>30</v>
      </c>
      <c r="B46" s="74">
        <v>10367.325003211206</v>
      </c>
      <c r="C46" s="75">
        <v>15</v>
      </c>
      <c r="D46" s="75">
        <v>10554.233311478503</v>
      </c>
      <c r="E46" s="75">
        <v>10196.665891037635</v>
      </c>
      <c r="F46" s="76">
        <v>10375.405876006533</v>
      </c>
      <c r="G46" s="77">
        <v>40604.517197961584</v>
      </c>
      <c r="H46" s="78">
        <v>14</v>
      </c>
      <c r="I46" s="78">
        <v>41112.387287546153</v>
      </c>
      <c r="J46" s="78">
        <v>40183.613694338172</v>
      </c>
      <c r="K46" s="80">
        <v>40607.108266946096</v>
      </c>
      <c r="L46" s="81">
        <v>43217.010744642525</v>
      </c>
      <c r="M46" s="78">
        <v>15</v>
      </c>
      <c r="N46" s="78">
        <v>44410.360411073634</v>
      </c>
      <c r="O46" s="78">
        <v>40595.643401176465</v>
      </c>
      <c r="P46" s="80">
        <v>42960.511476311025</v>
      </c>
      <c r="Q46" s="81">
        <v>45682.60686563958</v>
      </c>
      <c r="R46" s="78">
        <v>15</v>
      </c>
      <c r="S46" s="78">
        <v>47093.170458985405</v>
      </c>
      <c r="T46" s="78">
        <v>40638.11671589785</v>
      </c>
      <c r="U46" s="80">
        <v>44950.54869600699</v>
      </c>
      <c r="V46" s="81">
        <v>47950.629806531622</v>
      </c>
      <c r="W46" s="78">
        <v>14</v>
      </c>
      <c r="X46" s="78">
        <v>49800.046088544113</v>
      </c>
      <c r="Y46" s="78">
        <v>40209.56933906531</v>
      </c>
      <c r="Z46" s="80">
        <v>47277.16854798016</v>
      </c>
      <c r="AA46" s="81">
        <v>49475.47326884947</v>
      </c>
      <c r="AB46" s="78">
        <v>10</v>
      </c>
      <c r="AC46" s="78">
        <v>55169.024441870119</v>
      </c>
      <c r="AD46" s="78">
        <v>39848.409745726196</v>
      </c>
      <c r="AE46" s="76">
        <v>48891.633159547244</v>
      </c>
      <c r="AF46" s="133" t="str">
        <f t="shared" si="0"/>
        <v>Group EBITDA AL adj.</v>
      </c>
    </row>
    <row r="47" spans="1:32" ht="14.5" x14ac:dyDescent="0.35">
      <c r="A47" s="34" t="s">
        <v>31</v>
      </c>
      <c r="B47" s="134">
        <v>3675.488571424934</v>
      </c>
      <c r="C47" s="105">
        <v>14</v>
      </c>
      <c r="D47" s="105">
        <v>3720.8716184374998</v>
      </c>
      <c r="E47" s="105">
        <v>3596.1467265925548</v>
      </c>
      <c r="F47" s="55">
        <v>3667.9952877979645</v>
      </c>
      <c r="G47" s="135">
        <v>14088.883506960701</v>
      </c>
      <c r="H47" s="36">
        <v>13</v>
      </c>
      <c r="I47" s="36">
        <v>14152.705516858623</v>
      </c>
      <c r="J47" s="36">
        <v>13972.584647713393</v>
      </c>
      <c r="K47" s="56">
        <v>14075.320763499973</v>
      </c>
      <c r="L47" s="135">
        <v>14337.848036825942</v>
      </c>
      <c r="M47" s="36">
        <v>14</v>
      </c>
      <c r="N47" s="36">
        <v>14662.292638104747</v>
      </c>
      <c r="O47" s="36">
        <v>13977.454652922977</v>
      </c>
      <c r="P47" s="56">
        <v>14364.469387645808</v>
      </c>
      <c r="Q47" s="135">
        <v>14642.20221886613</v>
      </c>
      <c r="R47" s="36">
        <v>14</v>
      </c>
      <c r="S47" s="36">
        <v>15179.977754609532</v>
      </c>
      <c r="T47" s="36">
        <v>14247.446650911083</v>
      </c>
      <c r="U47" s="56">
        <v>14683.43053765998</v>
      </c>
      <c r="V47" s="135">
        <v>14946.034839123713</v>
      </c>
      <c r="W47" s="36">
        <v>13</v>
      </c>
      <c r="X47" s="36">
        <v>15642.120437248093</v>
      </c>
      <c r="Y47" s="36">
        <v>14465.741062392633</v>
      </c>
      <c r="Z47" s="56">
        <v>15036.05295849335</v>
      </c>
      <c r="AA47" s="135">
        <v>15171.294354018697</v>
      </c>
      <c r="AB47" s="36">
        <v>10</v>
      </c>
      <c r="AC47" s="36">
        <v>16102.079900927791</v>
      </c>
      <c r="AD47" s="36">
        <v>0</v>
      </c>
      <c r="AE47" s="55">
        <v>13714.580740213863</v>
      </c>
      <c r="AF47" s="41" t="str">
        <f t="shared" si="0"/>
        <v>Group ex TMUS EBITDA AL adj.</v>
      </c>
    </row>
    <row r="48" spans="1:32" ht="14.5" x14ac:dyDescent="0.35">
      <c r="A48" s="73" t="s">
        <v>32</v>
      </c>
      <c r="B48" s="74">
        <v>11956.219120858266</v>
      </c>
      <c r="C48" s="75">
        <v>13</v>
      </c>
      <c r="D48" s="75">
        <v>12512.886459828245</v>
      </c>
      <c r="E48" s="75">
        <v>11833.915891037635</v>
      </c>
      <c r="F48" s="76">
        <v>12026.972739990957</v>
      </c>
      <c r="G48" s="77">
        <v>47081.317045616255</v>
      </c>
      <c r="H48" s="78">
        <v>12</v>
      </c>
      <c r="I48" s="78">
        <v>49077.735055190788</v>
      </c>
      <c r="J48" s="79">
        <v>46580.413694338175</v>
      </c>
      <c r="K48" s="80">
        <v>47221.992949760701</v>
      </c>
      <c r="L48" s="81">
        <v>50100.540014837752</v>
      </c>
      <c r="M48" s="78">
        <v>13</v>
      </c>
      <c r="N48" s="78">
        <v>51698.21254458624</v>
      </c>
      <c r="O48" s="79">
        <v>46732.898034368147</v>
      </c>
      <c r="P48" s="80">
        <v>49598.815448547706</v>
      </c>
      <c r="Q48" s="82">
        <v>52155.470792761669</v>
      </c>
      <c r="R48" s="78">
        <v>13</v>
      </c>
      <c r="S48" s="78">
        <v>54478.534392540896</v>
      </c>
      <c r="T48" s="79">
        <v>47168.11671589785</v>
      </c>
      <c r="U48" s="80">
        <v>51525.585234457896</v>
      </c>
      <c r="V48" s="81">
        <v>54395.95074193312</v>
      </c>
      <c r="W48" s="78">
        <v>12</v>
      </c>
      <c r="X48" s="78">
        <v>57162.503300387536</v>
      </c>
      <c r="Y48" s="79">
        <v>46759.56933906531</v>
      </c>
      <c r="Z48" s="80">
        <v>53839.815332128463</v>
      </c>
      <c r="AA48" s="82">
        <v>55595.641045922719</v>
      </c>
      <c r="AB48" s="78">
        <v>9</v>
      </c>
      <c r="AC48" s="78">
        <v>61798.399916035203</v>
      </c>
      <c r="AD48" s="79">
        <v>46418.409745726196</v>
      </c>
      <c r="AE48" s="83">
        <v>55129.41668844223</v>
      </c>
      <c r="AF48" s="84" t="str">
        <f t="shared" si="0"/>
        <v>Group EBITDA adj.</v>
      </c>
    </row>
    <row r="49" spans="1:32" s="94" customFormat="1" ht="12" customHeight="1" x14ac:dyDescent="0.35">
      <c r="A49" s="85"/>
      <c r="B49" s="86"/>
      <c r="C49" s="87"/>
      <c r="D49" s="87"/>
      <c r="E49" s="87"/>
      <c r="F49" s="87"/>
      <c r="G49" s="86"/>
      <c r="H49" s="87"/>
      <c r="I49" s="87"/>
      <c r="J49" s="87"/>
      <c r="K49" s="88"/>
      <c r="L49" s="136"/>
      <c r="M49" s="136"/>
      <c r="N49" s="136"/>
      <c r="O49" s="136"/>
      <c r="P49" s="136"/>
      <c r="Q49" s="136"/>
      <c r="R49" s="136"/>
      <c r="S49" s="136"/>
      <c r="T49" s="136"/>
      <c r="U49" s="136"/>
      <c r="V49" s="136"/>
      <c r="W49" s="136"/>
      <c r="X49" s="136"/>
      <c r="Y49" s="136"/>
      <c r="Z49" s="136"/>
      <c r="AA49" s="136"/>
      <c r="AB49" s="90"/>
      <c r="AC49" s="87"/>
      <c r="AD49" s="87"/>
      <c r="AE49" s="92"/>
      <c r="AF49" s="93"/>
    </row>
    <row r="50" spans="1:32" ht="18.75" customHeight="1" x14ac:dyDescent="0.35">
      <c r="A50" s="95" t="s">
        <v>33</v>
      </c>
      <c r="B50" s="96"/>
      <c r="C50" s="97"/>
      <c r="D50" s="97"/>
      <c r="E50" s="97"/>
      <c r="F50" s="98"/>
      <c r="G50" s="99"/>
      <c r="H50" s="98"/>
      <c r="I50" s="98"/>
      <c r="J50" s="98"/>
      <c r="K50" s="97"/>
      <c r="L50" s="99"/>
      <c r="M50" s="98"/>
      <c r="N50" s="98"/>
      <c r="O50" s="98"/>
      <c r="P50" s="97"/>
      <c r="Q50" s="99"/>
      <c r="R50" s="98"/>
      <c r="S50" s="98"/>
      <c r="T50" s="98"/>
      <c r="U50" s="97"/>
      <c r="V50" s="99"/>
      <c r="W50" s="98"/>
      <c r="X50" s="98"/>
      <c r="Y50" s="98"/>
      <c r="Z50" s="97"/>
      <c r="AA50" s="99"/>
      <c r="AB50" s="98"/>
      <c r="AC50" s="98"/>
      <c r="AD50" s="98"/>
      <c r="AE50" s="102"/>
      <c r="AF50" s="103" t="str">
        <f t="shared" si="0"/>
        <v>Cash Capex [€ million]</v>
      </c>
    </row>
    <row r="51" spans="1:32" ht="14.5" x14ac:dyDescent="0.35">
      <c r="A51" s="71" t="s">
        <v>7</v>
      </c>
      <c r="B51" s="137">
        <v>1136.8498306735614</v>
      </c>
      <c r="C51" s="36">
        <v>14</v>
      </c>
      <c r="D51" s="36">
        <v>1210.0538624999999</v>
      </c>
      <c r="E51" s="36">
        <v>1054.8220013234757</v>
      </c>
      <c r="F51" s="55">
        <v>1134.5220121062864</v>
      </c>
      <c r="G51" s="57">
        <v>4625.17605857938</v>
      </c>
      <c r="H51" s="36">
        <v>14</v>
      </c>
      <c r="I51" s="36">
        <v>4800</v>
      </c>
      <c r="J51" s="36">
        <v>4500</v>
      </c>
      <c r="K51" s="56">
        <v>4622.550105094112</v>
      </c>
      <c r="L51" s="57">
        <v>4700</v>
      </c>
      <c r="M51" s="36">
        <v>15</v>
      </c>
      <c r="N51" s="36">
        <v>5000</v>
      </c>
      <c r="O51" s="36">
        <v>4547.5303091773749</v>
      </c>
      <c r="P51" s="56">
        <v>4727.2342566573916</v>
      </c>
      <c r="Q51" s="57">
        <v>4787.5993379538904</v>
      </c>
      <c r="R51" s="36">
        <v>15</v>
      </c>
      <c r="S51" s="36">
        <v>5000</v>
      </c>
      <c r="T51" s="36">
        <v>4500</v>
      </c>
      <c r="U51" s="56">
        <v>4765.3295196672971</v>
      </c>
      <c r="V51" s="57">
        <v>4814.5232993898808</v>
      </c>
      <c r="W51" s="36">
        <v>14</v>
      </c>
      <c r="X51" s="36">
        <v>5008</v>
      </c>
      <c r="Y51" s="36">
        <v>4639.5534644136596</v>
      </c>
      <c r="Z51" s="56">
        <v>4809.1099892615503</v>
      </c>
      <c r="AA51" s="57">
        <v>4846.1951732283351</v>
      </c>
      <c r="AB51" s="36">
        <v>10</v>
      </c>
      <c r="AC51" s="36">
        <v>5117</v>
      </c>
      <c r="AD51" s="36">
        <v>4652.3594335812768</v>
      </c>
      <c r="AE51" s="55">
        <v>4856.9768495814351</v>
      </c>
      <c r="AF51" s="72" t="str">
        <f t="shared" si="0"/>
        <v>Germany</v>
      </c>
    </row>
    <row r="52" spans="1:32" ht="14.5" x14ac:dyDescent="0.35">
      <c r="A52" s="71" t="s">
        <v>25</v>
      </c>
      <c r="B52" s="29">
        <v>1937.3057910268215</v>
      </c>
      <c r="C52" s="36">
        <v>15</v>
      </c>
      <c r="D52" s="36">
        <v>2114.4049057536745</v>
      </c>
      <c r="E52" s="36">
        <v>1816.9815140485116</v>
      </c>
      <c r="F52" s="55">
        <v>1966.6619661847458</v>
      </c>
      <c r="G52" s="29">
        <v>8963.5937083238477</v>
      </c>
      <c r="H52" s="36">
        <v>14</v>
      </c>
      <c r="I52" s="36">
        <v>10282.130380096311</v>
      </c>
      <c r="J52" s="36">
        <v>8804.92735954011</v>
      </c>
      <c r="K52" s="56">
        <v>9055.6556154303744</v>
      </c>
      <c r="L52" s="57">
        <v>9132.4958098790121</v>
      </c>
      <c r="M52" s="36">
        <v>15</v>
      </c>
      <c r="N52" s="36">
        <v>9885.9407688645879</v>
      </c>
      <c r="O52" s="36">
        <v>8845.8611111111095</v>
      </c>
      <c r="P52" s="56">
        <v>9197.3499184151133</v>
      </c>
      <c r="Q52" s="57">
        <v>9202.701717522019</v>
      </c>
      <c r="R52" s="36">
        <v>15</v>
      </c>
      <c r="S52" s="36">
        <v>9951.2593582928603</v>
      </c>
      <c r="T52" s="36">
        <v>8752.9200000000019</v>
      </c>
      <c r="U52" s="56">
        <v>9269.9219030605764</v>
      </c>
      <c r="V52" s="57">
        <v>9173.2802336018394</v>
      </c>
      <c r="W52" s="36">
        <v>14</v>
      </c>
      <c r="X52" s="36">
        <v>10312.772994949959</v>
      </c>
      <c r="Y52" s="36">
        <v>8594.6111111111095</v>
      </c>
      <c r="Z52" s="56">
        <v>9259.999129275453</v>
      </c>
      <c r="AA52" s="57">
        <v>9513.5015738316833</v>
      </c>
      <c r="AB52" s="36">
        <v>10</v>
      </c>
      <c r="AC52" s="36">
        <v>10633.24522342514</v>
      </c>
      <c r="AD52" s="36">
        <v>8962.2641509433961</v>
      </c>
      <c r="AE52" s="55">
        <v>9583.1787969463421</v>
      </c>
      <c r="AF52" s="72" t="str">
        <f t="shared" si="0"/>
        <v>TMUS</v>
      </c>
    </row>
    <row r="53" spans="1:32" ht="14.5" x14ac:dyDescent="0.35">
      <c r="A53" s="34" t="s">
        <v>28</v>
      </c>
      <c r="B53" s="29">
        <v>2088.0874526506968</v>
      </c>
      <c r="C53" s="36">
        <v>12</v>
      </c>
      <c r="D53" s="36">
        <v>2225.7449065553592</v>
      </c>
      <c r="E53" s="36">
        <v>1985.8769341432601</v>
      </c>
      <c r="F53" s="55">
        <v>2098.6877135307973</v>
      </c>
      <c r="G53" s="29">
        <v>9655.6172653471294</v>
      </c>
      <c r="H53" s="36">
        <v>11</v>
      </c>
      <c r="I53" s="36">
        <v>10253</v>
      </c>
      <c r="J53" s="36">
        <v>9550.5623603380991</v>
      </c>
      <c r="K53" s="56">
        <v>9714.0698314572819</v>
      </c>
      <c r="L53" s="57">
        <v>9704.7122229509969</v>
      </c>
      <c r="M53" s="36">
        <v>12</v>
      </c>
      <c r="N53" s="36">
        <v>10325.6053573073</v>
      </c>
      <c r="O53" s="36">
        <v>9506</v>
      </c>
      <c r="P53" s="56">
        <v>9779.9440264611385</v>
      </c>
      <c r="Q53" s="57">
        <v>9743.5388004512788</v>
      </c>
      <c r="R53" s="36">
        <v>12</v>
      </c>
      <c r="S53" s="36">
        <v>10663.866010373487</v>
      </c>
      <c r="T53" s="36">
        <v>9493</v>
      </c>
      <c r="U53" s="56">
        <v>9851.6457916117379</v>
      </c>
      <c r="V53" s="57">
        <v>9670.9311520537412</v>
      </c>
      <c r="W53" s="36">
        <v>11</v>
      </c>
      <c r="X53" s="36">
        <v>11062.202208492972</v>
      </c>
      <c r="Y53" s="36">
        <v>9236</v>
      </c>
      <c r="Z53" s="56">
        <v>9811.8569745096247</v>
      </c>
      <c r="AA53" s="57">
        <v>10083.7845653321</v>
      </c>
      <c r="AB53" s="36">
        <v>7</v>
      </c>
      <c r="AC53" s="36">
        <v>11405.963153811444</v>
      </c>
      <c r="AD53" s="36">
        <v>9784.5288592160741</v>
      </c>
      <c r="AE53" s="55">
        <v>10303.860508495856</v>
      </c>
      <c r="AF53" s="41" t="str">
        <f t="shared" si="0"/>
        <v>TMUS in $ (US GAAP)</v>
      </c>
    </row>
    <row r="54" spans="1:32" ht="14.5" x14ac:dyDescent="0.35">
      <c r="A54" s="71" t="s">
        <v>17</v>
      </c>
      <c r="B54" s="29">
        <v>458.65484102433754</v>
      </c>
      <c r="C54" s="36">
        <v>14</v>
      </c>
      <c r="D54" s="36">
        <v>630.34226974818898</v>
      </c>
      <c r="E54" s="36">
        <v>417.86289419999991</v>
      </c>
      <c r="F54" s="55">
        <v>467.81155130557437</v>
      </c>
      <c r="G54" s="29">
        <v>1851.3992563567858</v>
      </c>
      <c r="H54" s="36">
        <v>14</v>
      </c>
      <c r="I54" s="36">
        <v>2031.6148174193718</v>
      </c>
      <c r="J54" s="36">
        <v>1731.6586977209179</v>
      </c>
      <c r="K54" s="56">
        <v>1876.8270935264466</v>
      </c>
      <c r="L54" s="57">
        <v>1851.6726201524498</v>
      </c>
      <c r="M54" s="36">
        <v>15</v>
      </c>
      <c r="N54" s="36">
        <v>2020.9686650516246</v>
      </c>
      <c r="O54" s="36">
        <v>1625.4365043074999</v>
      </c>
      <c r="P54" s="56">
        <v>1850.1040475870493</v>
      </c>
      <c r="Q54" s="57">
        <v>1872.305186618787</v>
      </c>
      <c r="R54" s="36">
        <v>15</v>
      </c>
      <c r="S54" s="36">
        <v>2030.9390008705723</v>
      </c>
      <c r="T54" s="36">
        <v>1666.0724169151872</v>
      </c>
      <c r="U54" s="56">
        <v>1865.2984156918931</v>
      </c>
      <c r="V54" s="57">
        <v>1896.499835709576</v>
      </c>
      <c r="W54" s="36">
        <v>14</v>
      </c>
      <c r="X54" s="36">
        <v>2041.2506642702647</v>
      </c>
      <c r="Y54" s="36">
        <v>1707.7242273380666</v>
      </c>
      <c r="Z54" s="56">
        <v>1877.8412481430678</v>
      </c>
      <c r="AA54" s="57">
        <v>1840.0873755753182</v>
      </c>
      <c r="AB54" s="36">
        <v>10</v>
      </c>
      <c r="AC54" s="36">
        <v>2010.6227617996285</v>
      </c>
      <c r="AD54" s="36">
        <v>1704.9364744088778</v>
      </c>
      <c r="AE54" s="55">
        <v>1852.2257281546001</v>
      </c>
      <c r="AF54" s="72" t="str">
        <f t="shared" si="0"/>
        <v>Europe</v>
      </c>
    </row>
    <row r="55" spans="1:32" ht="14.5" x14ac:dyDescent="0.35">
      <c r="A55" s="71" t="s">
        <v>18</v>
      </c>
      <c r="B55" s="29">
        <v>0</v>
      </c>
      <c r="C55" s="36">
        <v>14</v>
      </c>
      <c r="D55" s="36">
        <v>2</v>
      </c>
      <c r="E55" s="36">
        <v>0</v>
      </c>
      <c r="F55" s="55">
        <v>0.47592393954168699</v>
      </c>
      <c r="G55" s="29">
        <v>19</v>
      </c>
      <c r="H55" s="36">
        <v>14</v>
      </c>
      <c r="I55" s="36">
        <v>26</v>
      </c>
      <c r="J55" s="36">
        <v>0</v>
      </c>
      <c r="K55" s="56">
        <v>17.063558333333333</v>
      </c>
      <c r="L55" s="57">
        <v>0</v>
      </c>
      <c r="M55" s="36">
        <v>15</v>
      </c>
      <c r="N55" s="36">
        <v>11</v>
      </c>
      <c r="O55" s="36">
        <v>0</v>
      </c>
      <c r="P55" s="56">
        <v>1.6808446666666665</v>
      </c>
      <c r="Q55" s="57">
        <v>0</v>
      </c>
      <c r="R55" s="36">
        <v>15</v>
      </c>
      <c r="S55" s="36">
        <v>11</v>
      </c>
      <c r="T55" s="36">
        <v>0</v>
      </c>
      <c r="U55" s="56">
        <v>1.6465376453333334</v>
      </c>
      <c r="V55" s="57">
        <v>0</v>
      </c>
      <c r="W55" s="36">
        <v>14</v>
      </c>
      <c r="X55" s="36">
        <v>11</v>
      </c>
      <c r="Y55" s="36">
        <v>0</v>
      </c>
      <c r="Z55" s="56">
        <v>1.4386065962082284</v>
      </c>
      <c r="AA55" s="57">
        <v>0</v>
      </c>
      <c r="AB55" s="36">
        <v>10</v>
      </c>
      <c r="AC55" s="36">
        <v>5</v>
      </c>
      <c r="AD55" s="36">
        <v>0</v>
      </c>
      <c r="AE55" s="55">
        <v>0.87425743473637618</v>
      </c>
      <c r="AF55" s="72" t="str">
        <f t="shared" si="0"/>
        <v>Group Development</v>
      </c>
    </row>
    <row r="56" spans="1:32" ht="14.5" x14ac:dyDescent="0.35">
      <c r="A56" s="71" t="s">
        <v>20</v>
      </c>
      <c r="B56" s="29">
        <v>60.579412499999997</v>
      </c>
      <c r="C56" s="36">
        <v>14</v>
      </c>
      <c r="D56" s="36">
        <v>70.6374</v>
      </c>
      <c r="E56" s="36">
        <v>53.766000000000005</v>
      </c>
      <c r="F56" s="55">
        <v>61.218049964285719</v>
      </c>
      <c r="G56" s="29">
        <v>235.66773000000001</v>
      </c>
      <c r="H56" s="36">
        <v>14</v>
      </c>
      <c r="I56" s="36">
        <v>256.2962</v>
      </c>
      <c r="J56" s="36">
        <v>210.82440199999996</v>
      </c>
      <c r="K56" s="56">
        <v>235.17925674999998</v>
      </c>
      <c r="L56" s="57">
        <v>234</v>
      </c>
      <c r="M56" s="36">
        <v>15</v>
      </c>
      <c r="N56" s="36">
        <v>257.72268600000001</v>
      </c>
      <c r="O56" s="36">
        <v>204.37561001999998</v>
      </c>
      <c r="P56" s="56">
        <v>232.5744947393386</v>
      </c>
      <c r="Q56" s="57">
        <v>231.86441123999998</v>
      </c>
      <c r="R56" s="36">
        <v>15</v>
      </c>
      <c r="S56" s="36">
        <v>262.87713972000006</v>
      </c>
      <c r="T56" s="36">
        <v>197.84184285776797</v>
      </c>
      <c r="U56" s="56">
        <v>231.14460240667236</v>
      </c>
      <c r="V56" s="57">
        <v>229.90181013489016</v>
      </c>
      <c r="W56" s="36">
        <v>14</v>
      </c>
      <c r="X56" s="36">
        <v>268.13468251440008</v>
      </c>
      <c r="Y56" s="36">
        <v>191.22231296762845</v>
      </c>
      <c r="Z56" s="56">
        <v>229.99014837547134</v>
      </c>
      <c r="AA56" s="57">
        <v>227.60478013961972</v>
      </c>
      <c r="AB56" s="36">
        <v>10</v>
      </c>
      <c r="AC56" s="36">
        <v>244</v>
      </c>
      <c r="AD56" s="36">
        <v>184.51622641246439</v>
      </c>
      <c r="AE56" s="55">
        <v>225.36887769736941</v>
      </c>
      <c r="AF56" s="72" t="str">
        <f t="shared" si="0"/>
        <v>T-Systems</v>
      </c>
    </row>
    <row r="57" spans="1:32" ht="14.5" x14ac:dyDescent="0.35">
      <c r="A57" s="71" t="s">
        <v>21</v>
      </c>
      <c r="B57" s="29">
        <v>240.89738263398419</v>
      </c>
      <c r="C57" s="36">
        <v>14</v>
      </c>
      <c r="D57" s="36">
        <v>254.13</v>
      </c>
      <c r="E57" s="36">
        <v>200</v>
      </c>
      <c r="F57" s="55">
        <v>235.95528859056918</v>
      </c>
      <c r="G57" s="29">
        <v>968.40751249999994</v>
      </c>
      <c r="H57" s="36">
        <v>14</v>
      </c>
      <c r="I57" s="36">
        <v>1000</v>
      </c>
      <c r="J57" s="36">
        <v>850</v>
      </c>
      <c r="K57" s="56">
        <v>956.44636930586421</v>
      </c>
      <c r="L57" s="57">
        <v>947.86374509323059</v>
      </c>
      <c r="M57" s="36">
        <v>15</v>
      </c>
      <c r="N57" s="36">
        <v>1000</v>
      </c>
      <c r="O57" s="36">
        <v>830</v>
      </c>
      <c r="P57" s="56">
        <v>942.47093105734643</v>
      </c>
      <c r="Q57" s="57">
        <v>936.90931692749996</v>
      </c>
      <c r="R57" s="36">
        <v>15</v>
      </c>
      <c r="S57" s="36">
        <v>1000</v>
      </c>
      <c r="T57" s="36">
        <v>810</v>
      </c>
      <c r="U57" s="56">
        <v>931.37233131729272</v>
      </c>
      <c r="V57" s="57">
        <v>925.01300225709997</v>
      </c>
      <c r="W57" s="36">
        <v>14</v>
      </c>
      <c r="X57" s="36">
        <v>1000</v>
      </c>
      <c r="Y57" s="36">
        <v>790</v>
      </c>
      <c r="Z57" s="56">
        <v>921.2349711291871</v>
      </c>
      <c r="AA57" s="57">
        <v>920.27787223452901</v>
      </c>
      <c r="AB57" s="36">
        <v>10</v>
      </c>
      <c r="AC57" s="36">
        <v>1000</v>
      </c>
      <c r="AD57" s="36">
        <v>807.73860936892049</v>
      </c>
      <c r="AE57" s="55">
        <v>911.68322577646052</v>
      </c>
      <c r="AF57" s="72" t="str">
        <f t="shared" si="0"/>
        <v>GHS</v>
      </c>
    </row>
    <row r="58" spans="1:32" ht="15.75" customHeight="1" x14ac:dyDescent="0.35">
      <c r="A58" s="73" t="s">
        <v>34</v>
      </c>
      <c r="B58" s="74">
        <v>3886.0955878721402</v>
      </c>
      <c r="C58" s="75">
        <v>15</v>
      </c>
      <c r="D58" s="75">
        <v>3953.8377462967005</v>
      </c>
      <c r="E58" s="75">
        <v>3694.8997301656163</v>
      </c>
      <c r="F58" s="76">
        <v>3859.6435975040026</v>
      </c>
      <c r="G58" s="77">
        <v>16740.3155093231</v>
      </c>
      <c r="H58" s="78">
        <v>14</v>
      </c>
      <c r="I58" s="78">
        <v>17951.47202380214</v>
      </c>
      <c r="J58" s="80">
        <v>16398.129966445296</v>
      </c>
      <c r="K58" s="80">
        <v>16737.212263406138</v>
      </c>
      <c r="L58" s="81">
        <v>16942.524708211498</v>
      </c>
      <c r="M58" s="78">
        <v>15</v>
      </c>
      <c r="N58" s="78">
        <v>17606.756070172294</v>
      </c>
      <c r="O58" s="80">
        <v>16415.920977088219</v>
      </c>
      <c r="P58" s="80">
        <v>16933.214560611999</v>
      </c>
      <c r="Q58" s="81">
        <v>17006.866475410727</v>
      </c>
      <c r="R58" s="78">
        <v>15</v>
      </c>
      <c r="S58" s="78">
        <v>17557.72008656001</v>
      </c>
      <c r="T58" s="80">
        <v>16449.073531390641</v>
      </c>
      <c r="U58" s="80">
        <v>17047.26493939757</v>
      </c>
      <c r="V58" s="81">
        <v>17033.925178421305</v>
      </c>
      <c r="W58" s="78">
        <v>14</v>
      </c>
      <c r="X58" s="78">
        <v>17985.029102399149</v>
      </c>
      <c r="Y58" s="80">
        <v>16458.074735099686</v>
      </c>
      <c r="Z58" s="80">
        <v>17079.981179030849</v>
      </c>
      <c r="AA58" s="82">
        <v>17412.122742952582</v>
      </c>
      <c r="AB58" s="78">
        <v>10</v>
      </c>
      <c r="AC58" s="78">
        <v>18393.943057357203</v>
      </c>
      <c r="AD58" s="80">
        <v>16574.689249297015</v>
      </c>
      <c r="AE58" s="83">
        <v>17412.89280961208</v>
      </c>
      <c r="AF58" s="84" t="str">
        <f t="shared" si="0"/>
        <v>Group Cash Capex</v>
      </c>
    </row>
    <row r="59" spans="1:32" s="94" customFormat="1" ht="12" customHeight="1" x14ac:dyDescent="0.3">
      <c r="A59" s="85"/>
      <c r="B59" s="138"/>
      <c r="C59" s="139"/>
      <c r="D59" s="139"/>
      <c r="E59" s="139"/>
      <c r="F59" s="139"/>
      <c r="G59" s="140"/>
      <c r="H59" s="139"/>
      <c r="I59" s="139"/>
      <c r="J59" s="139"/>
      <c r="K59" s="141"/>
      <c r="L59" s="142"/>
      <c r="M59" s="143"/>
      <c r="N59" s="139"/>
      <c r="O59" s="139"/>
      <c r="P59" s="141"/>
      <c r="Q59" s="142"/>
      <c r="R59" s="143"/>
      <c r="S59" s="139"/>
      <c r="T59" s="139"/>
      <c r="U59" s="141"/>
      <c r="V59" s="142"/>
      <c r="W59" s="143"/>
      <c r="X59" s="139"/>
      <c r="Y59" s="139"/>
      <c r="Z59" s="141"/>
      <c r="AA59" s="144"/>
      <c r="AB59" s="143"/>
      <c r="AC59" s="139"/>
      <c r="AD59" s="139"/>
      <c r="AE59" s="145"/>
      <c r="AF59" s="93"/>
    </row>
    <row r="60" spans="1:32" ht="19.5" customHeight="1" x14ac:dyDescent="0.35">
      <c r="A60" s="95" t="s">
        <v>35</v>
      </c>
      <c r="B60" s="96"/>
      <c r="C60" s="97"/>
      <c r="D60" s="97"/>
      <c r="E60" s="97"/>
      <c r="F60" s="98"/>
      <c r="G60" s="99"/>
      <c r="H60" s="98"/>
      <c r="I60" s="98"/>
      <c r="J60" s="98"/>
      <c r="K60" s="97"/>
      <c r="L60" s="99"/>
      <c r="M60" s="98"/>
      <c r="N60" s="98"/>
      <c r="O60" s="98"/>
      <c r="P60" s="97"/>
      <c r="Q60" s="99"/>
      <c r="R60" s="98"/>
      <c r="S60" s="98"/>
      <c r="T60" s="98"/>
      <c r="U60" s="97"/>
      <c r="V60" s="99"/>
      <c r="W60" s="98"/>
      <c r="X60" s="98"/>
      <c r="Y60" s="98"/>
      <c r="Z60" s="97"/>
      <c r="AA60" s="99"/>
      <c r="AB60" s="98"/>
      <c r="AC60" s="98"/>
      <c r="AD60" s="98"/>
      <c r="AE60" s="102"/>
      <c r="AF60" s="103" t="str">
        <f t="shared" si="0"/>
        <v>Cash [€ million]</v>
      </c>
    </row>
    <row r="61" spans="1:32" ht="15" customHeight="1" x14ac:dyDescent="0.35">
      <c r="A61" s="132" t="s">
        <v>36</v>
      </c>
      <c r="B61" s="146">
        <v>4728.180252257901</v>
      </c>
      <c r="C61" s="75">
        <v>11</v>
      </c>
      <c r="D61" s="75">
        <v>4997.7573743666781</v>
      </c>
      <c r="E61" s="75">
        <v>3548.7635990999465</v>
      </c>
      <c r="F61" s="76">
        <v>4580.8403319877889</v>
      </c>
      <c r="G61" s="77">
        <v>16127.682616040333</v>
      </c>
      <c r="H61" s="78">
        <v>14</v>
      </c>
      <c r="I61" s="78">
        <v>16714.13597103073</v>
      </c>
      <c r="J61" s="78">
        <v>8661.3438869394995</v>
      </c>
      <c r="K61" s="80">
        <v>15629.328100617242</v>
      </c>
      <c r="L61" s="81">
        <v>19008.306748450264</v>
      </c>
      <c r="M61" s="78">
        <v>15</v>
      </c>
      <c r="N61" s="78">
        <v>20668.650884003684</v>
      </c>
      <c r="O61" s="78">
        <v>10979.067212762728</v>
      </c>
      <c r="P61" s="80">
        <v>18011.088404298414</v>
      </c>
      <c r="Q61" s="81">
        <v>20121.763559177489</v>
      </c>
      <c r="R61" s="78">
        <v>15</v>
      </c>
      <c r="S61" s="78">
        <v>22950.626504697117</v>
      </c>
      <c r="T61" s="78">
        <v>11504.542348674748</v>
      </c>
      <c r="U61" s="80">
        <v>19437.318934425031</v>
      </c>
      <c r="V61" s="81">
        <v>21297.526425285789</v>
      </c>
      <c r="W61" s="78">
        <v>15</v>
      </c>
      <c r="X61" s="78">
        <v>26079.368362653648</v>
      </c>
      <c r="Y61" s="78">
        <v>11678.251624238017</v>
      </c>
      <c r="Z61" s="80">
        <v>20283.59110469521</v>
      </c>
      <c r="AA61" s="81">
        <v>22281.253266640393</v>
      </c>
      <c r="AB61" s="78">
        <v>11</v>
      </c>
      <c r="AC61" s="78">
        <v>29544.73368185214</v>
      </c>
      <c r="AD61" s="78">
        <v>13582</v>
      </c>
      <c r="AE61" s="76">
        <v>21365.204218112864</v>
      </c>
      <c r="AF61" s="133" t="str">
        <f t="shared" si="0"/>
        <v>Group FCF AL before dividends</v>
      </c>
    </row>
    <row r="62" spans="1:32" ht="15" customHeight="1" x14ac:dyDescent="0.35">
      <c r="A62" s="34" t="s">
        <v>37</v>
      </c>
      <c r="B62" s="26">
        <v>3903.8352455312988</v>
      </c>
      <c r="C62" s="105">
        <v>11</v>
      </c>
      <c r="D62" s="105">
        <v>4060.4364607103589</v>
      </c>
      <c r="E62" s="105">
        <v>3305.9907177817599</v>
      </c>
      <c r="F62" s="55">
        <v>3846.4606005411406</v>
      </c>
      <c r="G62" s="135">
        <v>13595.170419071746</v>
      </c>
      <c r="H62" s="36">
        <v>11</v>
      </c>
      <c r="I62" s="36">
        <v>14237.627501157775</v>
      </c>
      <c r="J62" s="36">
        <v>13277.992062055671</v>
      </c>
      <c r="K62" s="56">
        <v>13609.393746343743</v>
      </c>
      <c r="L62" s="135">
        <v>16378.482702443611</v>
      </c>
      <c r="M62" s="36">
        <v>13</v>
      </c>
      <c r="N62" s="36">
        <v>17908.941134680146</v>
      </c>
      <c r="O62" s="36">
        <v>13250.258700392464</v>
      </c>
      <c r="P62" s="56">
        <v>16057.455619352109</v>
      </c>
      <c r="Q62" s="135">
        <v>17245.808719327179</v>
      </c>
      <c r="R62" s="36">
        <v>13</v>
      </c>
      <c r="S62" s="36">
        <v>19160.482494164738</v>
      </c>
      <c r="T62" s="36">
        <v>14739.636940495764</v>
      </c>
      <c r="U62" s="56">
        <v>16991.780720469829</v>
      </c>
      <c r="V62" s="135">
        <v>18082.928084757208</v>
      </c>
      <c r="W62" s="36">
        <v>13</v>
      </c>
      <c r="X62" s="36">
        <v>20101.052506597596</v>
      </c>
      <c r="Y62" s="36">
        <v>12184.184926896793</v>
      </c>
      <c r="Z62" s="56">
        <v>17206.774727991204</v>
      </c>
      <c r="AA62" s="135">
        <v>18140.31191301428</v>
      </c>
      <c r="AB62" s="36">
        <v>9</v>
      </c>
      <c r="AC62" s="36">
        <v>20535.979964764811</v>
      </c>
      <c r="AD62" s="36">
        <v>11758.145768886425</v>
      </c>
      <c r="AE62" s="55">
        <v>17045.281850829073</v>
      </c>
      <c r="AF62" s="41" t="str">
        <f t="shared" si="0"/>
        <v>TMUS reported FCF AL in $ (US GAAP)</v>
      </c>
    </row>
    <row r="63" spans="1:32" ht="15" customHeight="1" x14ac:dyDescent="0.35">
      <c r="A63" s="34" t="s">
        <v>38</v>
      </c>
      <c r="B63" s="26">
        <v>997.39723783699333</v>
      </c>
      <c r="C63" s="105">
        <v>10</v>
      </c>
      <c r="D63" s="105">
        <v>1467.9884568491193</v>
      </c>
      <c r="E63" s="105">
        <v>-263</v>
      </c>
      <c r="F63" s="55">
        <v>933.87560703276142</v>
      </c>
      <c r="G63" s="68">
        <v>3512.2187415765302</v>
      </c>
      <c r="H63" s="36">
        <v>12</v>
      </c>
      <c r="I63" s="36">
        <v>3595.2678469368398</v>
      </c>
      <c r="J63" s="36">
        <v>3052.0599056250003</v>
      </c>
      <c r="K63" s="56">
        <v>3464.8133853130762</v>
      </c>
      <c r="L63" s="70">
        <v>3719.1412973827692</v>
      </c>
      <c r="M63" s="36">
        <v>13</v>
      </c>
      <c r="N63" s="36">
        <v>3972.9838711477769</v>
      </c>
      <c r="O63" s="36">
        <v>2737.0144749858355</v>
      </c>
      <c r="P63" s="56">
        <v>3535.366393075938</v>
      </c>
      <c r="Q63" s="70">
        <v>3818.8062384165387</v>
      </c>
      <c r="R63" s="36">
        <v>13</v>
      </c>
      <c r="S63" s="36">
        <v>4230.2809428916216</v>
      </c>
      <c r="T63" s="36">
        <v>2656</v>
      </c>
      <c r="U63" s="56">
        <v>3689.2406281055696</v>
      </c>
      <c r="V63" s="70">
        <v>3993.1553443416133</v>
      </c>
      <c r="W63" s="36">
        <v>12</v>
      </c>
      <c r="X63" s="36">
        <v>4760.4789066686535</v>
      </c>
      <c r="Y63" s="36">
        <v>2154</v>
      </c>
      <c r="Z63" s="56">
        <v>3921.655419969793</v>
      </c>
      <c r="AA63" s="70">
        <v>4259.3006558340421</v>
      </c>
      <c r="AB63" s="36">
        <v>9</v>
      </c>
      <c r="AC63" s="36">
        <v>4684.3356006681306</v>
      </c>
      <c r="AD63" s="36">
        <v>1614</v>
      </c>
      <c r="AE63" s="55">
        <v>3943.3541307244354</v>
      </c>
      <c r="AF63" s="41" t="str">
        <f t="shared" si="0"/>
        <v xml:space="preserve">Group ex TMUS FCF AL </v>
      </c>
    </row>
    <row r="64" spans="1:32" ht="15" customHeight="1" x14ac:dyDescent="0.35">
      <c r="A64" s="132" t="s">
        <v>39</v>
      </c>
      <c r="B64" s="74">
        <v>5621.4789402505394</v>
      </c>
      <c r="C64" s="75">
        <v>8</v>
      </c>
      <c r="D64" s="75">
        <v>6150.6645763711458</v>
      </c>
      <c r="E64" s="75">
        <v>4404.8515661370939</v>
      </c>
      <c r="F64" s="76">
        <v>5540.4166909572068</v>
      </c>
      <c r="G64" s="77">
        <v>20658.098795387315</v>
      </c>
      <c r="H64" s="78">
        <v>9</v>
      </c>
      <c r="I64" s="78">
        <v>22018.201535938711</v>
      </c>
      <c r="J64" s="75">
        <v>13150.99334796457</v>
      </c>
      <c r="K64" s="80">
        <v>19651.535648758258</v>
      </c>
      <c r="L64" s="81">
        <v>23416.543673695254</v>
      </c>
      <c r="M64" s="78">
        <v>10</v>
      </c>
      <c r="N64" s="78">
        <v>25482.749924209384</v>
      </c>
      <c r="O64" s="78">
        <v>16039.692908545703</v>
      </c>
      <c r="P64" s="80">
        <v>22564.676014392608</v>
      </c>
      <c r="Q64" s="81">
        <v>25757.390926596614</v>
      </c>
      <c r="R64" s="78">
        <v>10</v>
      </c>
      <c r="S64" s="78">
        <v>27551.836829457578</v>
      </c>
      <c r="T64" s="78">
        <v>16428.054602452965</v>
      </c>
      <c r="U64" s="80">
        <v>24119.983409084467</v>
      </c>
      <c r="V64" s="147">
        <v>27133.906297386788</v>
      </c>
      <c r="W64" s="78">
        <v>9</v>
      </c>
      <c r="X64" s="78">
        <v>30530.961399453648</v>
      </c>
      <c r="Y64" s="78">
        <v>18818.633440025707</v>
      </c>
      <c r="Z64" s="80">
        <v>25792.265347666023</v>
      </c>
      <c r="AA64" s="81">
        <v>28272.54204445253</v>
      </c>
      <c r="AB64" s="78">
        <v>6</v>
      </c>
      <c r="AC64" s="78">
        <v>34129.87450975614</v>
      </c>
      <c r="AD64" s="78">
        <v>21400.587628731722</v>
      </c>
      <c r="AE64" s="76">
        <v>27438.330089950698</v>
      </c>
      <c r="AF64" s="133" t="str">
        <f t="shared" si="0"/>
        <v>Group FCF before dividends</v>
      </c>
    </row>
    <row r="65" spans="1:32" ht="15" customHeight="1" x14ac:dyDescent="0.35">
      <c r="A65" s="148" t="s">
        <v>40</v>
      </c>
      <c r="B65" s="149" t="s">
        <v>60</v>
      </c>
      <c r="C65" s="105">
        <v>0</v>
      </c>
      <c r="D65" s="150"/>
      <c r="E65" s="150"/>
      <c r="F65" s="62" t="s">
        <v>60</v>
      </c>
      <c r="G65" s="151">
        <v>0.77</v>
      </c>
      <c r="H65" s="36">
        <v>13</v>
      </c>
      <c r="I65" s="150">
        <v>0.80499999999999994</v>
      </c>
      <c r="J65" s="150">
        <v>0.7</v>
      </c>
      <c r="K65" s="152">
        <v>0.77446153846153831</v>
      </c>
      <c r="L65" s="151">
        <v>0.85</v>
      </c>
      <c r="M65" s="36">
        <v>14</v>
      </c>
      <c r="N65" s="150">
        <v>0.95</v>
      </c>
      <c r="O65" s="150">
        <v>0.75</v>
      </c>
      <c r="P65" s="152">
        <v>0.85691142857142844</v>
      </c>
      <c r="Q65" s="151">
        <v>0.93170000000000019</v>
      </c>
      <c r="R65" s="36">
        <v>14</v>
      </c>
      <c r="S65" s="150">
        <v>1.1000000000000001</v>
      </c>
      <c r="T65" s="150">
        <v>0.8</v>
      </c>
      <c r="U65" s="152">
        <v>0.94081372857142875</v>
      </c>
      <c r="V65" s="65">
        <v>1.0248700000000004</v>
      </c>
      <c r="W65" s="36">
        <v>13</v>
      </c>
      <c r="X65" s="150">
        <v>1.2243043749999996</v>
      </c>
      <c r="Y65" s="150">
        <v>0.9</v>
      </c>
      <c r="Z65" s="152">
        <v>1.0344936455384617</v>
      </c>
      <c r="AA65" s="151">
        <v>1.1153937256000006</v>
      </c>
      <c r="AB65" s="36">
        <v>10</v>
      </c>
      <c r="AC65" s="150">
        <v>1.4079500312499993</v>
      </c>
      <c r="AD65" s="150">
        <v>0.9805083750000001</v>
      </c>
      <c r="AE65" s="153">
        <v>1.1455983871444098</v>
      </c>
      <c r="AF65" s="154" t="str">
        <f t="shared" si="0"/>
        <v>Dividend per Share</v>
      </c>
    </row>
    <row r="66" spans="1:32" ht="14.5" x14ac:dyDescent="0.35">
      <c r="A66" s="132" t="s">
        <v>41</v>
      </c>
      <c r="B66" s="74">
        <v>137375.83174505635</v>
      </c>
      <c r="C66" s="75">
        <v>10</v>
      </c>
      <c r="D66" s="75">
        <v>138740.81815939432</v>
      </c>
      <c r="E66" s="75">
        <v>135295.43620955019</v>
      </c>
      <c r="F66" s="76">
        <v>137339.44192017469</v>
      </c>
      <c r="G66" s="77">
        <v>137939.471124634</v>
      </c>
      <c r="H66" s="78">
        <v>13</v>
      </c>
      <c r="I66" s="78">
        <v>147433.96984780795</v>
      </c>
      <c r="J66" s="78">
        <v>131329.6967580904</v>
      </c>
      <c r="K66" s="80">
        <v>139082.538931441</v>
      </c>
      <c r="L66" s="81">
        <v>135460.03014751672</v>
      </c>
      <c r="M66" s="78">
        <v>14</v>
      </c>
      <c r="N66" s="78">
        <v>145541.96837513501</v>
      </c>
      <c r="O66" s="78">
        <v>118717.02621513425</v>
      </c>
      <c r="P66" s="80">
        <v>134223.21145912816</v>
      </c>
      <c r="Q66" s="81">
        <v>133134.16661935553</v>
      </c>
      <c r="R66" s="78">
        <v>14</v>
      </c>
      <c r="S66" s="78">
        <v>148901.71313512101</v>
      </c>
      <c r="T66" s="78">
        <v>98768.137855209541</v>
      </c>
      <c r="U66" s="80">
        <v>128963.49055066542</v>
      </c>
      <c r="V66" s="81">
        <v>129400.6413517295</v>
      </c>
      <c r="W66" s="78">
        <v>13</v>
      </c>
      <c r="X66" s="78">
        <v>144489.03697640801</v>
      </c>
      <c r="Y66" s="78">
        <v>74875.822802029157</v>
      </c>
      <c r="Z66" s="80">
        <v>119230.61796970255</v>
      </c>
      <c r="AA66" s="81">
        <v>126617.76756546422</v>
      </c>
      <c r="AB66" s="78">
        <v>10</v>
      </c>
      <c r="AC66" s="78">
        <v>131848.2155966562</v>
      </c>
      <c r="AD66" s="78">
        <v>48104.780546607843</v>
      </c>
      <c r="AE66" s="76">
        <v>111907.30695779514</v>
      </c>
      <c r="AF66" s="133" t="str">
        <f t="shared" si="0"/>
        <v>Group Net Debt (incl. leases)</v>
      </c>
    </row>
    <row r="67" spans="1:32" ht="14.5" x14ac:dyDescent="0.35">
      <c r="A67" s="132" t="s">
        <v>42</v>
      </c>
      <c r="B67" s="74">
        <v>97628.700023618905</v>
      </c>
      <c r="C67" s="75">
        <v>9</v>
      </c>
      <c r="D67" s="75">
        <v>99478.007591847098</v>
      </c>
      <c r="E67" s="75">
        <v>95576.436209550186</v>
      </c>
      <c r="F67" s="76">
        <v>97644.231812195823</v>
      </c>
      <c r="G67" s="77">
        <v>96161.92681079889</v>
      </c>
      <c r="H67" s="78">
        <v>12</v>
      </c>
      <c r="I67" s="78">
        <v>105770.96984780795</v>
      </c>
      <c r="J67" s="78">
        <v>90840.396621999302</v>
      </c>
      <c r="K67" s="80">
        <v>97278.321834868533</v>
      </c>
      <c r="L67" s="81">
        <v>92808.713959797897</v>
      </c>
      <c r="M67" s="78">
        <v>13</v>
      </c>
      <c r="N67" s="78">
        <v>103775.09055258465</v>
      </c>
      <c r="O67" s="78">
        <v>71025.026215134247</v>
      </c>
      <c r="P67" s="80">
        <v>91841.707780496436</v>
      </c>
      <c r="Q67" s="81">
        <v>89597.214628869624</v>
      </c>
      <c r="R67" s="78">
        <v>13</v>
      </c>
      <c r="S67" s="78">
        <v>100555.78637381681</v>
      </c>
      <c r="T67" s="78">
        <v>49876.137855209541</v>
      </c>
      <c r="U67" s="80">
        <v>86320.879020828739</v>
      </c>
      <c r="V67" s="81">
        <v>76166.532226352545</v>
      </c>
      <c r="W67" s="78">
        <v>12</v>
      </c>
      <c r="X67" s="78">
        <v>95457.439252005104</v>
      </c>
      <c r="Y67" s="78">
        <v>24783.822802029157</v>
      </c>
      <c r="Z67" s="80">
        <v>75142.858874276761</v>
      </c>
      <c r="AA67" s="81">
        <v>80006.942896906607</v>
      </c>
      <c r="AB67" s="78">
        <v>9</v>
      </c>
      <c r="AC67" s="78">
        <v>91615.797541414198</v>
      </c>
      <c r="AD67" s="78">
        <v>-3187.2194533921574</v>
      </c>
      <c r="AE67" s="76">
        <v>68425.66408247019</v>
      </c>
      <c r="AF67" s="133" t="str">
        <f t="shared" si="0"/>
        <v>Group Net Debt (excl. leases)</v>
      </c>
    </row>
    <row r="68" spans="1:32" s="164" customFormat="1" ht="14.5" x14ac:dyDescent="0.35">
      <c r="A68" s="155" t="s">
        <v>43</v>
      </c>
      <c r="B68" s="156">
        <v>0.5143055077638955</v>
      </c>
      <c r="C68" s="60">
        <v>3</v>
      </c>
      <c r="D68" s="157">
        <v>0.52000305945000092</v>
      </c>
      <c r="E68" s="157">
        <v>0.51181906246666464</v>
      </c>
      <c r="F68" s="158">
        <v>0.51537587656018713</v>
      </c>
      <c r="G68" s="159">
        <v>0.52411002184691846</v>
      </c>
      <c r="H68" s="60">
        <v>11</v>
      </c>
      <c r="I68" s="160">
        <v>0.54100000000000004</v>
      </c>
      <c r="J68" s="161">
        <v>0.50261265129814769</v>
      </c>
      <c r="K68" s="162">
        <v>0.52078199092553978</v>
      </c>
      <c r="L68" s="159">
        <v>0.52383609043681667</v>
      </c>
      <c r="M68" s="60">
        <v>11</v>
      </c>
      <c r="N68" s="161">
        <v>0.53047652481368246</v>
      </c>
      <c r="O68" s="161">
        <v>0.503</v>
      </c>
      <c r="P68" s="162">
        <v>0.52013615293166515</v>
      </c>
      <c r="Q68" s="159">
        <v>0.52411002184691846</v>
      </c>
      <c r="R68" s="60">
        <v>11</v>
      </c>
      <c r="S68" s="161">
        <v>0.56934137601540014</v>
      </c>
      <c r="T68" s="161">
        <v>0.503</v>
      </c>
      <c r="U68" s="162">
        <v>0.52528472920838987</v>
      </c>
      <c r="V68" s="159">
        <v>0.52335867973956973</v>
      </c>
      <c r="W68" s="60">
        <v>10</v>
      </c>
      <c r="X68" s="161">
        <v>0.56934137601540014</v>
      </c>
      <c r="Y68" s="161">
        <v>0.503</v>
      </c>
      <c r="Z68" s="162">
        <v>0.52494390643849165</v>
      </c>
      <c r="AA68" s="159">
        <v>0.51893706990355015</v>
      </c>
      <c r="AB68" s="60">
        <v>8</v>
      </c>
      <c r="AC68" s="161">
        <v>0.56934137601540014</v>
      </c>
      <c r="AD68" s="161">
        <v>0.503</v>
      </c>
      <c r="AE68" s="158">
        <v>0.52560140679007417</v>
      </c>
      <c r="AF68" s="163"/>
    </row>
    <row r="69" spans="1:32" ht="14.5" x14ac:dyDescent="0.35">
      <c r="A69" s="34" t="s">
        <v>44</v>
      </c>
      <c r="B69" s="104">
        <v>2790</v>
      </c>
      <c r="C69" s="105">
        <v>5</v>
      </c>
      <c r="D69" s="105">
        <v>2835</v>
      </c>
      <c r="E69" s="105">
        <v>2700</v>
      </c>
      <c r="F69" s="55">
        <v>2781</v>
      </c>
      <c r="G69" s="70">
        <v>14000</v>
      </c>
      <c r="H69" s="36">
        <v>8</v>
      </c>
      <c r="I69" s="36">
        <v>15556</v>
      </c>
      <c r="J69" s="36">
        <v>12259.342515957136</v>
      </c>
      <c r="K69" s="56">
        <v>13920.792814494642</v>
      </c>
      <c r="L69" s="70">
        <v>12369</v>
      </c>
      <c r="M69" s="36">
        <v>9</v>
      </c>
      <c r="N69" s="36">
        <v>19264.677317791058</v>
      </c>
      <c r="O69" s="36">
        <v>11040</v>
      </c>
      <c r="P69" s="56">
        <v>13708.186368643452</v>
      </c>
      <c r="Q69" s="70">
        <v>18000</v>
      </c>
      <c r="R69" s="36">
        <v>9</v>
      </c>
      <c r="S69" s="36">
        <v>23700</v>
      </c>
      <c r="T69" s="36">
        <v>14000</v>
      </c>
      <c r="U69" s="56">
        <v>18145.653668643008</v>
      </c>
      <c r="V69" s="70">
        <v>17850</v>
      </c>
      <c r="W69" s="36">
        <v>7</v>
      </c>
      <c r="X69" s="36">
        <v>21176.4897701191</v>
      </c>
      <c r="Y69" s="36">
        <v>11500</v>
      </c>
      <c r="Z69" s="56">
        <v>16968.179283535796</v>
      </c>
      <c r="AA69" s="70">
        <v>17641.349629681605</v>
      </c>
      <c r="AB69" s="36">
        <v>6</v>
      </c>
      <c r="AC69" s="36">
        <v>20432.353622152201</v>
      </c>
      <c r="AD69" s="36">
        <v>11500</v>
      </c>
      <c r="AE69" s="55">
        <v>17269.933813585903</v>
      </c>
      <c r="AF69" s="133"/>
    </row>
    <row r="70" spans="1:32" ht="14.5" x14ac:dyDescent="0.35">
      <c r="A70" s="34" t="s">
        <v>45</v>
      </c>
      <c r="B70" s="104">
        <v>104290.73844390301</v>
      </c>
      <c r="C70" s="105">
        <v>4</v>
      </c>
      <c r="D70" s="105">
        <v>106122.62948526601</v>
      </c>
      <c r="E70" s="105">
        <v>101874.58738256176</v>
      </c>
      <c r="F70" s="55">
        <v>104144.67343890844</v>
      </c>
      <c r="G70" s="70">
        <v>106926.83644252722</v>
      </c>
      <c r="H70" s="36">
        <v>6</v>
      </c>
      <c r="I70" s="36">
        <v>113667.18848011094</v>
      </c>
      <c r="J70" s="36">
        <v>101783.32879129074</v>
      </c>
      <c r="K70" s="56">
        <v>106922.29098044353</v>
      </c>
      <c r="L70" s="70">
        <v>108336.16736745388</v>
      </c>
      <c r="M70" s="36">
        <v>7</v>
      </c>
      <c r="N70" s="36">
        <v>120919.68556322643</v>
      </c>
      <c r="O70" s="36">
        <v>98154.846088847131</v>
      </c>
      <c r="P70" s="56">
        <v>108982.30410854325</v>
      </c>
      <c r="Q70" s="70">
        <v>112768.65853766838</v>
      </c>
      <c r="R70" s="36">
        <v>7</v>
      </c>
      <c r="S70" s="36">
        <v>127109.97312281793</v>
      </c>
      <c r="T70" s="36">
        <v>104409.03736951995</v>
      </c>
      <c r="U70" s="56">
        <v>113383.2599877896</v>
      </c>
      <c r="V70" s="70">
        <v>115062.29313165811</v>
      </c>
      <c r="W70" s="36">
        <v>6</v>
      </c>
      <c r="X70" s="36">
        <v>132990.0389208803</v>
      </c>
      <c r="Y70" s="36">
        <v>88062.974787841275</v>
      </c>
      <c r="Z70" s="56">
        <v>113856.01015142165</v>
      </c>
      <c r="AA70" s="70">
        <v>119173.40285601281</v>
      </c>
      <c r="AB70" s="36">
        <v>6</v>
      </c>
      <c r="AC70" s="36">
        <v>136873.28313371551</v>
      </c>
      <c r="AD70" s="36">
        <v>42774.694467328518</v>
      </c>
      <c r="AE70" s="55">
        <v>109735.58899601163</v>
      </c>
      <c r="AF70" s="41" t="str">
        <f t="shared" si="0"/>
        <v>TMUS Net Debt incl. Leases in $ (US GAAP)</v>
      </c>
    </row>
    <row r="71" spans="1:32" ht="14.5" x14ac:dyDescent="0.35">
      <c r="A71" s="34" t="s">
        <v>46</v>
      </c>
      <c r="B71" s="26">
        <v>72921.052202911436</v>
      </c>
      <c r="C71" s="105">
        <v>7</v>
      </c>
      <c r="D71" s="105">
        <v>74293.383666469468</v>
      </c>
      <c r="E71" s="105">
        <v>70092.58738256176</v>
      </c>
      <c r="F71" s="55">
        <v>72766.232516092947</v>
      </c>
      <c r="G71" s="68">
        <v>75045.907828967349</v>
      </c>
      <c r="H71" s="36">
        <v>8</v>
      </c>
      <c r="I71" s="36">
        <v>77368.294798247807</v>
      </c>
      <c r="J71" s="36">
        <v>70490.32879129074</v>
      </c>
      <c r="K71" s="56">
        <v>74619.499844098158</v>
      </c>
      <c r="L71" s="70">
        <v>75258.967611076194</v>
      </c>
      <c r="M71" s="36">
        <v>9</v>
      </c>
      <c r="N71" s="36">
        <v>85010.75196322643</v>
      </c>
      <c r="O71" s="36">
        <v>62860.958877126352</v>
      </c>
      <c r="P71" s="56">
        <v>74962.699101430189</v>
      </c>
      <c r="Q71" s="70">
        <v>79401.65853766838</v>
      </c>
      <c r="R71" s="36">
        <v>9</v>
      </c>
      <c r="S71" s="36">
        <v>91201.039522817926</v>
      </c>
      <c r="T71" s="36">
        <v>45422.994783642105</v>
      </c>
      <c r="U71" s="56">
        <v>77218.561113296251</v>
      </c>
      <c r="V71" s="70">
        <v>82787.520724951144</v>
      </c>
      <c r="W71" s="36">
        <v>8</v>
      </c>
      <c r="X71" s="36">
        <v>97081.105320880291</v>
      </c>
      <c r="Y71" s="36">
        <v>27111.590233505092</v>
      </c>
      <c r="Z71" s="56">
        <v>75301.510693939665</v>
      </c>
      <c r="AA71" s="70">
        <v>88161.087135255933</v>
      </c>
      <c r="AB71" s="36">
        <v>6</v>
      </c>
      <c r="AC71" s="36">
        <v>100964.34953371552</v>
      </c>
      <c r="AD71" s="36">
        <v>42774.694467328518</v>
      </c>
      <c r="AE71" s="55">
        <v>82527.995166208144</v>
      </c>
      <c r="AF71" s="41" t="str">
        <f t="shared" si="0"/>
        <v>TMUS Net Debt excl. Leases in $ (US GAAP)</v>
      </c>
    </row>
    <row r="72" spans="1:32" ht="14.5" x14ac:dyDescent="0.35">
      <c r="A72" s="73" t="s">
        <v>61</v>
      </c>
      <c r="B72" s="165">
        <v>87.5</v>
      </c>
      <c r="C72" s="166">
        <v>12</v>
      </c>
      <c r="D72" s="166">
        <v>1622.741468543187</v>
      </c>
      <c r="E72" s="166">
        <v>0</v>
      </c>
      <c r="F72" s="83">
        <v>242.97845571193224</v>
      </c>
      <c r="G72" s="167">
        <v>3551.141480041355</v>
      </c>
      <c r="H72" s="79">
        <v>12</v>
      </c>
      <c r="I72" s="79">
        <v>6710.965874172748</v>
      </c>
      <c r="J72" s="79">
        <v>256</v>
      </c>
      <c r="K72" s="168">
        <v>2848.3257452357661</v>
      </c>
      <c r="L72" s="81">
        <v>1455</v>
      </c>
      <c r="M72" s="79">
        <v>13</v>
      </c>
      <c r="N72" s="79">
        <v>6310.3187364040477</v>
      </c>
      <c r="O72" s="79">
        <v>-3117.1200000000003</v>
      </c>
      <c r="P72" s="168">
        <v>1684.2327513681403</v>
      </c>
      <c r="Q72" s="81">
        <v>1000</v>
      </c>
      <c r="R72" s="79">
        <v>13</v>
      </c>
      <c r="S72" s="79">
        <v>5484.08</v>
      </c>
      <c r="T72" s="79">
        <v>0</v>
      </c>
      <c r="U72" s="168">
        <v>1219.8532346147126</v>
      </c>
      <c r="V72" s="81">
        <v>300</v>
      </c>
      <c r="W72" s="79">
        <v>12</v>
      </c>
      <c r="X72" s="79">
        <v>3484.08</v>
      </c>
      <c r="Y72" s="79">
        <v>0</v>
      </c>
      <c r="Z72" s="168">
        <v>749.76504124970415</v>
      </c>
      <c r="AA72" s="81">
        <v>300</v>
      </c>
      <c r="AB72" s="79">
        <v>9</v>
      </c>
      <c r="AC72" s="79">
        <v>1455</v>
      </c>
      <c r="AD72" s="79">
        <v>0</v>
      </c>
      <c r="AE72" s="169">
        <v>478.84099459496895</v>
      </c>
      <c r="AF72" s="84" t="str">
        <f>A72</f>
        <v>Group assumed spending on spectrum</v>
      </c>
    </row>
    <row r="73" spans="1:32" s="94" customFormat="1" ht="18" customHeight="1" x14ac:dyDescent="0.3">
      <c r="A73" s="170"/>
      <c r="B73" s="171"/>
      <c r="C73" s="171"/>
      <c r="D73" s="171"/>
      <c r="E73" s="171"/>
      <c r="F73" s="171"/>
      <c r="G73" s="171">
        <f>G66/G48</f>
        <v>2.9298133480630306</v>
      </c>
      <c r="H73" s="171"/>
      <c r="I73" s="171"/>
      <c r="J73" s="171"/>
      <c r="K73" s="171"/>
      <c r="L73" s="172">
        <f>L66/L48</f>
        <v>2.7037638737506411</v>
      </c>
      <c r="M73" s="172"/>
      <c r="N73" s="172"/>
      <c r="O73" s="172"/>
      <c r="P73" s="172"/>
      <c r="Q73" s="172">
        <f>Q66/Q48</f>
        <v>2.5526404918931798</v>
      </c>
      <c r="R73" s="173"/>
      <c r="S73" s="173"/>
      <c r="T73" s="173"/>
      <c r="U73" s="173"/>
      <c r="V73" s="173"/>
      <c r="W73" s="173"/>
      <c r="X73" s="173"/>
      <c r="Y73" s="173"/>
      <c r="Z73" s="173"/>
      <c r="AA73" s="173"/>
      <c r="AB73" s="171"/>
      <c r="AC73" s="171"/>
      <c r="AD73" s="171"/>
      <c r="AE73" s="174"/>
      <c r="AF73" s="171"/>
    </row>
    <row r="74" spans="1:32" ht="15.5" x14ac:dyDescent="0.35">
      <c r="A74" s="95" t="s">
        <v>47</v>
      </c>
      <c r="B74" s="96"/>
      <c r="C74" s="97"/>
      <c r="D74" s="97"/>
      <c r="E74" s="97"/>
      <c r="F74" s="98"/>
      <c r="G74" s="99"/>
      <c r="H74" s="98"/>
      <c r="I74" s="98"/>
      <c r="J74" s="98"/>
      <c r="K74" s="97"/>
      <c r="L74" s="99"/>
      <c r="M74" s="98"/>
      <c r="N74" s="98"/>
      <c r="O74" s="98"/>
      <c r="P74" s="97"/>
      <c r="Q74" s="99"/>
      <c r="R74" s="98"/>
      <c r="S74" s="98"/>
      <c r="T74" s="98"/>
      <c r="U74" s="97"/>
      <c r="V74" s="99"/>
      <c r="W74" s="98"/>
      <c r="X74" s="98"/>
      <c r="Y74" s="98"/>
      <c r="Z74" s="97"/>
      <c r="AA74" s="99"/>
      <c r="AB74" s="98"/>
      <c r="AC74" s="98"/>
      <c r="AD74" s="98"/>
      <c r="AE74" s="102"/>
      <c r="AF74" s="103" t="str">
        <f>A74</f>
        <v>Bottom Line [€ million]</v>
      </c>
    </row>
    <row r="75" spans="1:32" ht="15" customHeight="1" x14ac:dyDescent="0.35">
      <c r="A75" s="71" t="s">
        <v>48</v>
      </c>
      <c r="B75" s="175">
        <v>5917.2884453443876</v>
      </c>
      <c r="C75" s="36">
        <v>12</v>
      </c>
      <c r="D75" s="36">
        <v>6163.3627362296102</v>
      </c>
      <c r="E75" s="36">
        <v>5700.9023782349368</v>
      </c>
      <c r="F75" s="106">
        <v>5940.211837778942</v>
      </c>
      <c r="G75" s="68">
        <v>23566.064100932799</v>
      </c>
      <c r="H75" s="36">
        <v>13</v>
      </c>
      <c r="I75" s="36">
        <v>24357.982817595188</v>
      </c>
      <c r="J75" s="36">
        <v>16864.809252310184</v>
      </c>
      <c r="K75" s="56">
        <v>23181.110156661893</v>
      </c>
      <c r="L75" s="70">
        <v>24012.391067462991</v>
      </c>
      <c r="M75" s="36">
        <v>14</v>
      </c>
      <c r="N75" s="36">
        <v>25405.484952831899</v>
      </c>
      <c r="O75" s="36">
        <v>16505.732146515031</v>
      </c>
      <c r="P75" s="56">
        <v>23657.861630053267</v>
      </c>
      <c r="Q75" s="70">
        <v>24247.446239549619</v>
      </c>
      <c r="R75" s="36">
        <v>14</v>
      </c>
      <c r="S75" s="36">
        <v>24897.966454470748</v>
      </c>
      <c r="T75" s="36">
        <v>15567.79424477139</v>
      </c>
      <c r="U75" s="56">
        <v>23535.445895310408</v>
      </c>
      <c r="V75" s="70">
        <v>24433.1612416315</v>
      </c>
      <c r="W75" s="36">
        <v>13</v>
      </c>
      <c r="X75" s="36">
        <v>25234.161154470145</v>
      </c>
      <c r="Y75" s="36">
        <v>15036.898819815702</v>
      </c>
      <c r="Z75" s="56">
        <v>23493.576305510251</v>
      </c>
      <c r="AA75" s="70">
        <v>24739.994646468302</v>
      </c>
      <c r="AB75" s="36">
        <v>9</v>
      </c>
      <c r="AC75" s="36">
        <v>25397.624591660271</v>
      </c>
      <c r="AD75" s="36">
        <v>13193.613644492183</v>
      </c>
      <c r="AE75" s="55">
        <v>23369.694888343354</v>
      </c>
      <c r="AF75" s="72" t="str">
        <f>A75</f>
        <v>Group adj. D&amp;A</v>
      </c>
    </row>
    <row r="76" spans="1:32" ht="14.5" x14ac:dyDescent="0.35">
      <c r="A76" s="71" t="s">
        <v>49</v>
      </c>
      <c r="B76" s="68">
        <v>6083.9710146656562</v>
      </c>
      <c r="C76" s="36">
        <v>12</v>
      </c>
      <c r="D76" s="36">
        <v>6473.4249678157694</v>
      </c>
      <c r="E76" s="36">
        <v>5723.7588951947</v>
      </c>
      <c r="F76" s="106">
        <v>6074.9891123856032</v>
      </c>
      <c r="G76" s="68">
        <v>23153.686976381759</v>
      </c>
      <c r="H76" s="36">
        <v>13</v>
      </c>
      <c r="I76" s="36">
        <v>25609.238048083462</v>
      </c>
      <c r="J76" s="36">
        <v>21478.468695017571</v>
      </c>
      <c r="K76" s="56">
        <v>23327.532077854776</v>
      </c>
      <c r="L76" s="70">
        <v>25814.729719579285</v>
      </c>
      <c r="M76" s="36">
        <v>14</v>
      </c>
      <c r="N76" s="36">
        <v>27782.439831736046</v>
      </c>
      <c r="O76" s="36">
        <v>21327.413081536291</v>
      </c>
      <c r="P76" s="56">
        <v>25550.10951721415</v>
      </c>
      <c r="Q76" s="70">
        <v>27798.399465709081</v>
      </c>
      <c r="R76" s="36">
        <v>14</v>
      </c>
      <c r="S76" s="36">
        <v>30656.474535495534</v>
      </c>
      <c r="T76" s="36">
        <v>23859.64871449348</v>
      </c>
      <c r="U76" s="56">
        <v>27837.578577884353</v>
      </c>
      <c r="V76" s="70">
        <v>30165.585205435189</v>
      </c>
      <c r="W76" s="36">
        <v>13</v>
      </c>
      <c r="X76" s="36">
        <v>33681.142379117387</v>
      </c>
      <c r="Y76" s="36">
        <v>26406.047335578984</v>
      </c>
      <c r="Z76" s="56">
        <v>30422.080742519873</v>
      </c>
      <c r="AA76" s="70">
        <v>31044.306665915694</v>
      </c>
      <c r="AB76" s="36">
        <v>9</v>
      </c>
      <c r="AC76" s="36">
        <v>48604.786271543024</v>
      </c>
      <c r="AD76" s="36">
        <v>28450.558198699575</v>
      </c>
      <c r="AE76" s="55">
        <v>32959.511647643667</v>
      </c>
      <c r="AF76" s="72" t="str">
        <f>A76</f>
        <v>Group adj. EBIT</v>
      </c>
    </row>
    <row r="77" spans="1:32" ht="14.5" x14ac:dyDescent="0.35">
      <c r="A77" s="73" t="s">
        <v>50</v>
      </c>
      <c r="B77" s="165">
        <v>1965.8123599726764</v>
      </c>
      <c r="C77" s="166">
        <v>12</v>
      </c>
      <c r="D77" s="166">
        <v>3461.9684366214174</v>
      </c>
      <c r="E77" s="166">
        <v>1174.818240862518</v>
      </c>
      <c r="F77" s="83">
        <v>2035.4118435537221</v>
      </c>
      <c r="G77" s="167">
        <v>19269.199906243135</v>
      </c>
      <c r="H77" s="79">
        <v>13</v>
      </c>
      <c r="I77" s="79">
        <v>25827.1503809979</v>
      </c>
      <c r="J77" s="79">
        <v>6316.4275145464617</v>
      </c>
      <c r="K77" s="168">
        <v>16551.604504107127</v>
      </c>
      <c r="L77" s="81">
        <v>8079.8006574996643</v>
      </c>
      <c r="M77" s="79">
        <v>14</v>
      </c>
      <c r="N77" s="79">
        <v>15542.816909938148</v>
      </c>
      <c r="O77" s="79">
        <v>6816.9679009198862</v>
      </c>
      <c r="P77" s="168">
        <v>8636.5700807757803</v>
      </c>
      <c r="Q77" s="81">
        <v>9234.6562154315961</v>
      </c>
      <c r="R77" s="79">
        <v>14</v>
      </c>
      <c r="S77" s="79">
        <v>16976.668435697247</v>
      </c>
      <c r="T77" s="79">
        <v>7228.596273720711</v>
      </c>
      <c r="U77" s="168">
        <v>9787.8868066319446</v>
      </c>
      <c r="V77" s="81">
        <v>10382.851221366707</v>
      </c>
      <c r="W77" s="79">
        <v>13</v>
      </c>
      <c r="X77" s="79">
        <v>19070.671077061343</v>
      </c>
      <c r="Y77" s="79">
        <v>8164.1614433947389</v>
      </c>
      <c r="Z77" s="168">
        <v>11119.566671871462</v>
      </c>
      <c r="AA77" s="81">
        <v>11078.452871342564</v>
      </c>
      <c r="AB77" s="79">
        <v>10</v>
      </c>
      <c r="AC77" s="79">
        <v>19881.497799471792</v>
      </c>
      <c r="AD77" s="79">
        <v>8085.9621284714431</v>
      </c>
      <c r="AE77" s="169">
        <v>12429.45913748872</v>
      </c>
      <c r="AF77" s="72"/>
    </row>
    <row r="78" spans="1:32" ht="14.5" x14ac:dyDescent="0.35">
      <c r="A78" s="176" t="s">
        <v>51</v>
      </c>
      <c r="B78" s="68">
        <v>2021.0066311190631</v>
      </c>
      <c r="C78" s="36">
        <v>7</v>
      </c>
      <c r="D78" s="36">
        <v>2374.3810262332431</v>
      </c>
      <c r="E78" s="36">
        <v>1178.6470622360573</v>
      </c>
      <c r="F78" s="106">
        <v>1968.5470024268834</v>
      </c>
      <c r="G78" s="68">
        <v>8658.7313980273466</v>
      </c>
      <c r="H78" s="36">
        <v>9</v>
      </c>
      <c r="I78" s="36">
        <v>10311.676484384239</v>
      </c>
      <c r="J78" s="36">
        <v>4671.5585730853081</v>
      </c>
      <c r="K78" s="56">
        <v>8407.9110098006149</v>
      </c>
      <c r="L78" s="70">
        <v>11287.062884791478</v>
      </c>
      <c r="M78" s="36">
        <v>9</v>
      </c>
      <c r="N78" s="36">
        <v>12542.864558257668</v>
      </c>
      <c r="O78" s="36">
        <v>6031.832918748898</v>
      </c>
      <c r="P78" s="56">
        <v>10810.948403042554</v>
      </c>
      <c r="Q78" s="70">
        <v>13118.937974103888</v>
      </c>
      <c r="R78" s="36">
        <v>9</v>
      </c>
      <c r="S78" s="36">
        <v>14214.577919917874</v>
      </c>
      <c r="T78" s="36">
        <v>6956.7199421947944</v>
      </c>
      <c r="U78" s="56">
        <v>12206.967476687685</v>
      </c>
      <c r="V78" s="70">
        <v>14884.450326146718</v>
      </c>
      <c r="W78" s="36">
        <v>8</v>
      </c>
      <c r="X78" s="36">
        <v>16578.969662139902</v>
      </c>
      <c r="Y78" s="36">
        <v>7977.1246157692503</v>
      </c>
      <c r="Z78" s="56">
        <v>14032.138349846657</v>
      </c>
      <c r="AA78" s="70">
        <v>15366.910699112341</v>
      </c>
      <c r="AB78" s="36">
        <v>5</v>
      </c>
      <c r="AC78" s="36">
        <v>18062.734165873375</v>
      </c>
      <c r="AD78" s="36">
        <v>11145.2944779312</v>
      </c>
      <c r="AE78" s="55">
        <v>14804.963478655764</v>
      </c>
      <c r="AF78" s="5"/>
    </row>
    <row r="79" spans="1:32" ht="14.5" x14ac:dyDescent="0.35">
      <c r="A79" s="73" t="s">
        <v>52</v>
      </c>
      <c r="B79" s="165">
        <v>2291.1068883742741</v>
      </c>
      <c r="C79" s="166">
        <v>11</v>
      </c>
      <c r="D79" s="166">
        <v>3591.9164366214172</v>
      </c>
      <c r="E79" s="166">
        <v>1875.6342991291247</v>
      </c>
      <c r="F79" s="83">
        <v>2342.5609529993944</v>
      </c>
      <c r="G79" s="167">
        <v>8263.7438283167248</v>
      </c>
      <c r="H79" s="79">
        <v>12</v>
      </c>
      <c r="I79" s="79">
        <v>13264.317180997899</v>
      </c>
      <c r="J79" s="79">
        <v>7719.4082566536399</v>
      </c>
      <c r="K79" s="168">
        <v>8730.3147024285372</v>
      </c>
      <c r="L79" s="81">
        <v>9085.8103113804318</v>
      </c>
      <c r="M79" s="79">
        <v>13</v>
      </c>
      <c r="N79" s="79">
        <v>16031.61690993815</v>
      </c>
      <c r="O79" s="79">
        <v>7507.2012808382478</v>
      </c>
      <c r="P79" s="168">
        <v>9517.075909136398</v>
      </c>
      <c r="Q79" s="81">
        <v>10281.9312275829</v>
      </c>
      <c r="R79" s="79">
        <v>13</v>
      </c>
      <c r="S79" s="79">
        <v>17387.468435697247</v>
      </c>
      <c r="T79" s="79">
        <v>7988.6574691358037</v>
      </c>
      <c r="U79" s="168">
        <v>10492.56901283739</v>
      </c>
      <c r="V79" s="81">
        <v>11267.361980501832</v>
      </c>
      <c r="W79" s="79">
        <v>12</v>
      </c>
      <c r="X79" s="79">
        <v>19351.471077061342</v>
      </c>
      <c r="Y79" s="79">
        <v>8664.1614433947398</v>
      </c>
      <c r="Z79" s="168">
        <v>11789.888356277364</v>
      </c>
      <c r="AA79" s="81">
        <v>11760.909680885925</v>
      </c>
      <c r="AB79" s="79">
        <v>10</v>
      </c>
      <c r="AC79" s="79">
        <v>20136.297799471791</v>
      </c>
      <c r="AD79" s="79">
        <v>8585.9621284714431</v>
      </c>
      <c r="AE79" s="169">
        <v>13175.117022474195</v>
      </c>
      <c r="AF79" s="5"/>
    </row>
    <row r="80" spans="1:32" ht="14.5" x14ac:dyDescent="0.35">
      <c r="A80" s="176" t="s">
        <v>53</v>
      </c>
      <c r="B80" s="68">
        <v>2133.1214145147742</v>
      </c>
      <c r="C80" s="36">
        <v>3</v>
      </c>
      <c r="D80" s="36">
        <v>2892.2974842480535</v>
      </c>
      <c r="E80" s="36">
        <v>1199.0644361079792</v>
      </c>
      <c r="F80" s="106">
        <v>2074.8277782902692</v>
      </c>
      <c r="G80" s="68">
        <v>9137.2936740628593</v>
      </c>
      <c r="H80" s="36">
        <v>4</v>
      </c>
      <c r="I80" s="36">
        <v>10829.617831648062</v>
      </c>
      <c r="J80" s="36">
        <v>5018.4060799632052</v>
      </c>
      <c r="K80" s="56">
        <v>8530.6528149342466</v>
      </c>
      <c r="L80" s="70">
        <v>10913.726419811697</v>
      </c>
      <c r="M80" s="36">
        <v>4</v>
      </c>
      <c r="N80" s="36">
        <v>12577.848458815015</v>
      </c>
      <c r="O80" s="36">
        <v>5592.6569873587669</v>
      </c>
      <c r="P80" s="56">
        <v>9999.4895714492941</v>
      </c>
      <c r="Q80" s="70">
        <v>12533.855555262327</v>
      </c>
      <c r="R80" s="36">
        <v>4</v>
      </c>
      <c r="S80" s="36">
        <v>13790.181246494289</v>
      </c>
      <c r="T80" s="36">
        <v>6471.6268481404813</v>
      </c>
      <c r="U80" s="56">
        <v>11332.379801289855</v>
      </c>
      <c r="V80" s="70">
        <v>13705.73488414356</v>
      </c>
      <c r="W80" s="36">
        <v>4</v>
      </c>
      <c r="X80" s="36">
        <v>16578.969662139902</v>
      </c>
      <c r="Y80" s="36">
        <v>7422.8242222721146</v>
      </c>
      <c r="Z80" s="56">
        <v>12853.315913174785</v>
      </c>
      <c r="AA80" s="70">
        <v>15183.898868783599</v>
      </c>
      <c r="AB80" s="36">
        <v>3</v>
      </c>
      <c r="AC80" s="36">
        <v>16263.261729779069</v>
      </c>
      <c r="AD80" s="36">
        <v>13266.909278608462</v>
      </c>
      <c r="AE80" s="55">
        <v>14904.689959057045</v>
      </c>
      <c r="AF80" s="5"/>
    </row>
    <row r="81" spans="1:32" s="186" customFormat="1" ht="15" thickBot="1" x14ac:dyDescent="0.4">
      <c r="A81" s="73" t="s">
        <v>54</v>
      </c>
      <c r="B81" s="177">
        <v>0.43852422916975636</v>
      </c>
      <c r="C81" s="166">
        <v>9</v>
      </c>
      <c r="D81" s="178">
        <v>0.49739795043319357</v>
      </c>
      <c r="E81" s="166">
        <v>0.37701191942293966</v>
      </c>
      <c r="F81" s="179">
        <v>0.44114311883893492</v>
      </c>
      <c r="G81" s="180">
        <v>1.6504904269656682</v>
      </c>
      <c r="H81" s="79">
        <v>13</v>
      </c>
      <c r="I81" s="181">
        <v>1.8995435250871731</v>
      </c>
      <c r="J81" s="181">
        <v>1.184264503847996</v>
      </c>
      <c r="K81" s="182">
        <v>1.6380466867685572</v>
      </c>
      <c r="L81" s="183">
        <v>1.8238015716921658</v>
      </c>
      <c r="M81" s="79">
        <v>13</v>
      </c>
      <c r="N81" s="181">
        <v>2.1656638763823053</v>
      </c>
      <c r="O81" s="181">
        <v>1.5856784699535624</v>
      </c>
      <c r="P81" s="182">
        <v>1.8400429384703545</v>
      </c>
      <c r="Q81" s="183">
        <v>2.0619704739541427</v>
      </c>
      <c r="R81" s="79">
        <v>13</v>
      </c>
      <c r="S81" s="181">
        <v>2.3564432068859897</v>
      </c>
      <c r="T81" s="181">
        <v>1.6022177033966714</v>
      </c>
      <c r="U81" s="182">
        <v>2.0398939332505091</v>
      </c>
      <c r="V81" s="183">
        <v>2.2709058763553878</v>
      </c>
      <c r="W81" s="79">
        <v>12</v>
      </c>
      <c r="X81" s="181">
        <v>2.6481720190845572</v>
      </c>
      <c r="Y81" s="181">
        <v>1.8001582055671597</v>
      </c>
      <c r="Z81" s="182">
        <v>2.2924088476154254</v>
      </c>
      <c r="AA81" s="183">
        <v>2.4971793217021157</v>
      </c>
      <c r="AB81" s="79">
        <v>9</v>
      </c>
      <c r="AC81" s="181">
        <v>3.462603457747448</v>
      </c>
      <c r="AD81" s="181">
        <v>1.7839106853254609</v>
      </c>
      <c r="AE81" s="184">
        <v>2.5505528139268758</v>
      </c>
      <c r="AF81" s="185"/>
    </row>
    <row r="82" spans="1:32" ht="12.75" customHeight="1" x14ac:dyDescent="0.3">
      <c r="A82" s="195"/>
      <c r="B82" s="195"/>
      <c r="C82" s="195"/>
      <c r="D82" s="195"/>
      <c r="E82" s="195"/>
      <c r="F82" s="195"/>
      <c r="G82" s="195"/>
      <c r="H82" s="195"/>
      <c r="I82" s="195"/>
      <c r="J82" s="195"/>
      <c r="K82" s="195"/>
      <c r="L82" s="195"/>
      <c r="M82" s="5"/>
      <c r="N82" s="5"/>
      <c r="O82" s="5"/>
      <c r="P82" s="5"/>
      <c r="Q82" s="5"/>
      <c r="R82" s="5"/>
      <c r="S82" s="5"/>
      <c r="T82" s="5"/>
      <c r="U82" s="5"/>
      <c r="V82" s="5"/>
      <c r="W82" s="5"/>
      <c r="X82" s="5"/>
      <c r="Y82" s="5"/>
      <c r="Z82" s="5"/>
      <c r="AA82" s="5"/>
      <c r="AB82" s="5"/>
      <c r="AC82" s="5"/>
      <c r="AD82" s="5"/>
      <c r="AE82" s="5"/>
      <c r="AF82" s="5"/>
    </row>
    <row r="83" spans="1:32" ht="14.5" x14ac:dyDescent="0.35">
      <c r="A83" s="172"/>
      <c r="B83" s="8"/>
      <c r="C83" s="187"/>
      <c r="D83" s="187"/>
      <c r="E83" s="187"/>
      <c r="F83" s="187"/>
      <c r="G83" s="187"/>
      <c r="H83" s="187"/>
      <c r="I83" s="187"/>
      <c r="J83" s="187"/>
      <c r="K83" s="187"/>
      <c r="L83" s="188"/>
      <c r="M83" s="187"/>
      <c r="N83" s="187"/>
      <c r="O83" s="187"/>
      <c r="P83" s="187"/>
      <c r="Q83" s="187"/>
      <c r="R83" s="187"/>
      <c r="S83" s="187"/>
      <c r="T83" s="187"/>
      <c r="U83" s="187"/>
      <c r="V83" s="187"/>
      <c r="W83" s="187"/>
      <c r="X83" s="187"/>
      <c r="Y83" s="187"/>
      <c r="Z83" s="187"/>
      <c r="AA83" s="187"/>
      <c r="AB83" s="187"/>
      <c r="AC83" s="187"/>
      <c r="AD83" s="187"/>
      <c r="AE83" s="187"/>
      <c r="AF83" s="5"/>
    </row>
    <row r="84" spans="1:32" ht="15.5" x14ac:dyDescent="0.3">
      <c r="A84" s="189"/>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row>
    <row r="85" spans="1:32" ht="14.5" x14ac:dyDescent="0.3">
      <c r="A85" s="190"/>
      <c r="B85" s="5"/>
      <c r="C85" s="5"/>
      <c r="D85" s="5"/>
      <c r="E85" s="5"/>
      <c r="F85" s="5"/>
      <c r="G85" s="5"/>
      <c r="H85" s="5"/>
      <c r="I85" s="5"/>
      <c r="J85" s="5"/>
      <c r="K85" s="5"/>
      <c r="L85" s="5"/>
      <c r="M85" s="5"/>
      <c r="N85" s="5"/>
      <c r="O85" s="5"/>
      <c r="P85" s="5"/>
      <c r="Q85" s="5"/>
      <c r="R85" s="5"/>
      <c r="S85" s="5"/>
      <c r="T85" s="5"/>
      <c r="U85" s="5"/>
      <c r="V85" s="5"/>
      <c r="W85" s="5"/>
      <c r="X85" s="5"/>
      <c r="Y85" s="191"/>
      <c r="Z85" s="191"/>
      <c r="AA85" s="191"/>
      <c r="AB85" s="191"/>
      <c r="AC85" s="191"/>
      <c r="AD85" s="191"/>
      <c r="AE85" s="191"/>
      <c r="AF85" s="191"/>
    </row>
    <row r="86" spans="1:32" ht="15.5" x14ac:dyDescent="0.35">
      <c r="A86" s="19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row>
    <row r="87" spans="1:32" ht="15" customHeight="1" x14ac:dyDescent="0.3">
      <c r="A87" s="194"/>
      <c r="B87" s="194"/>
      <c r="C87" s="194"/>
      <c r="D87" s="194"/>
      <c r="E87" s="194"/>
      <c r="F87" s="194"/>
      <c r="G87" s="194"/>
      <c r="H87" s="194"/>
      <c r="I87" s="194"/>
      <c r="J87" s="194"/>
      <c r="K87" s="194"/>
      <c r="L87" s="194"/>
      <c r="M87" s="194"/>
      <c r="N87" s="194"/>
      <c r="O87" s="194"/>
      <c r="P87" s="194"/>
      <c r="Q87" s="194"/>
      <c r="R87" s="194"/>
      <c r="S87" s="194"/>
      <c r="T87" s="194"/>
      <c r="U87" s="194"/>
      <c r="V87" s="194"/>
      <c r="W87" s="194"/>
      <c r="X87" s="194"/>
      <c r="Y87" s="194"/>
      <c r="Z87" s="194"/>
      <c r="AA87" s="194"/>
      <c r="AB87" s="194"/>
      <c r="AC87" s="194"/>
      <c r="AD87" s="194"/>
      <c r="AE87" s="194"/>
      <c r="AF87" s="5"/>
    </row>
    <row r="88" spans="1:32" ht="15" customHeight="1" x14ac:dyDescent="0.3">
      <c r="A88" s="194"/>
      <c r="B88" s="194"/>
      <c r="C88" s="194"/>
      <c r="D88" s="194"/>
      <c r="E88" s="194"/>
      <c r="F88" s="194"/>
      <c r="G88" s="194"/>
      <c r="H88" s="194"/>
      <c r="I88" s="194"/>
      <c r="J88" s="194"/>
      <c r="K88" s="194"/>
      <c r="L88" s="194"/>
      <c r="M88" s="194"/>
      <c r="N88" s="194"/>
      <c r="O88" s="194"/>
      <c r="P88" s="194"/>
      <c r="Q88" s="194"/>
      <c r="R88" s="194"/>
      <c r="S88" s="194"/>
      <c r="T88" s="194"/>
      <c r="U88" s="194"/>
      <c r="V88" s="194"/>
      <c r="W88" s="194"/>
      <c r="X88" s="194"/>
      <c r="Y88" s="194"/>
      <c r="Z88" s="194"/>
      <c r="AA88" s="194"/>
      <c r="AB88" s="194"/>
      <c r="AC88" s="194"/>
      <c r="AD88" s="194"/>
      <c r="AE88" s="194"/>
      <c r="AF88" s="5"/>
    </row>
  </sheetData>
  <mergeCells count="3">
    <mergeCell ref="A1:AF2"/>
    <mergeCell ref="A82:L82"/>
    <mergeCell ref="A87:AE88"/>
  </mergeCells>
  <pageMargins left="0.31496062992125984" right="0.31496062992125984" top="0.31496062992125984" bottom="0.31496062992125984" header="0.11811023622047245" footer="0.11811023622047245"/>
  <pageSetup paperSize="8" scale="63" orientation="landscape" r:id="rId1"/>
  <headerFooter>
    <oddHeader>&amp;L&amp;"Arial,Fett"&amp;20Consensus Details Q3 and FY 2023 - 2027</oddHeader>
    <oddFooter>&amp;L&amp;D</oddFooter>
  </headerFooter>
  <colBreaks count="1" manualBreakCount="1">
    <brk id="3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2" ma:contentTypeDescription="Ein neues Dokument erstellen." ma:contentTypeScope="" ma:versionID="4af4502b5237fd9247ace206c9a32ee7">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4cd1a611b11157fcfc83f87d5ca3dc09"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Props1.xml><?xml version="1.0" encoding="utf-8"?>
<ds:datastoreItem xmlns:ds="http://schemas.openxmlformats.org/officeDocument/2006/customXml" ds:itemID="{655E3BA5-29FC-4573-B505-0A1E21810E65}">
  <ds:schemaRefs>
    <ds:schemaRef ds:uri="http://schemas.microsoft.com/sharepoint/v3/contenttype/forms"/>
  </ds:schemaRefs>
</ds:datastoreItem>
</file>

<file path=customXml/itemProps2.xml><?xml version="1.0" encoding="utf-8"?>
<ds:datastoreItem xmlns:ds="http://schemas.openxmlformats.org/officeDocument/2006/customXml" ds:itemID="{F78B8369-8512-419E-8675-E9097AC9FC19}"/>
</file>

<file path=customXml/itemProps3.xml><?xml version="1.0" encoding="utf-8"?>
<ds:datastoreItem xmlns:ds="http://schemas.openxmlformats.org/officeDocument/2006/customXml" ds:itemID="{6A7811A7-C132-4F5B-85EF-BAE3BA2ECBB7}"/>
</file>

<file path=docMetadata/LabelInfo.xml><?xml version="1.0" encoding="utf-8"?>
<clbl:labelList xmlns:clbl="http://schemas.microsoft.com/office/2020/mipLabelMetadata">
  <clbl:label id="{bde4dffc-4b60-4cf6-8b04-a5eeb25f5c4f}" enabled="0" method="" siteId="{bde4dffc-4b60-4cf6-8b04-a5eeb25f5c4f}"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Overview Ys</vt:lpstr>
      <vt:lpstr>'Overview Ys'!Print_Area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Makarenko, Tetiana</dc:creator>
  <cp:lastModifiedBy>Makarenko, Tetiana</cp:lastModifiedBy>
  <cp:lastPrinted>2023-10-17T16:25:24Z</cp:lastPrinted>
  <dcterms:created xsi:type="dcterms:W3CDTF">2023-10-17T16:19:12Z</dcterms:created>
  <dcterms:modified xsi:type="dcterms:W3CDTF">2023-10-17T17:06:23Z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